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28720" yWindow="-480" windowWidth="23920" windowHeight="14460" tabRatio="500" firstSheet="7" activeTab="13"/>
  </bookViews>
  <sheets>
    <sheet name="Tour Rankings-Comp" sheetId="1" r:id="rId1"/>
    <sheet name="Tour Rankings-Rec" sheetId="3" r:id="rId2"/>
    <sheet name="WCC Doubles" sheetId="11" r:id="rId3"/>
    <sheet name="WCC Singles" sheetId="7" r:id="rId4"/>
    <sheet name="Belleville" sheetId="9" r:id="rId5"/>
    <sheet name="ODCC" sheetId="4" r:id="rId6"/>
    <sheet name="Owen Sound" sheetId="12" r:id="rId7"/>
    <sheet name="Hamilton" sheetId="6" r:id="rId8"/>
    <sheet name="BC Doubles" sheetId="13" r:id="rId9"/>
    <sheet name="BC Singles" sheetId="15" r:id="rId10"/>
    <sheet name="London" sheetId="2" r:id="rId11"/>
    <sheet name="PEI Singles" sheetId="5" r:id="rId12"/>
    <sheet name="PEI Doubles" sheetId="17" r:id="rId13"/>
    <sheet name="St Jacobs" sheetId="8" r:id="rId14"/>
  </sheets>
  <externalReferences>
    <externalReference r:id="rId15"/>
  </externalReferences>
  <definedNames>
    <definedName name="_xlnm._FilterDatabase" localSheetId="10" hidden="1">London!$B$19:$D$28</definedName>
    <definedName name="_xlnm._FilterDatabase" localSheetId="0" hidden="1">'Tour Rankings-Comp'!$A$4:$AG$4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26" i="8" l="1"/>
  <c r="U26" i="8"/>
  <c r="W25" i="8"/>
  <c r="U25" i="8"/>
  <c r="W24" i="8"/>
  <c r="U24" i="8"/>
  <c r="W23" i="8"/>
  <c r="U23" i="8"/>
  <c r="W22" i="8"/>
  <c r="U22" i="8"/>
  <c r="W21" i="8"/>
  <c r="U21" i="8"/>
  <c r="W20" i="8"/>
  <c r="U20" i="8"/>
  <c r="W19" i="8"/>
  <c r="U19" i="8"/>
  <c r="W18" i="8"/>
  <c r="U18" i="8"/>
  <c r="W17" i="8"/>
  <c r="U17" i="8"/>
  <c r="W16" i="8"/>
  <c r="U16" i="8"/>
  <c r="W15" i="8"/>
  <c r="U15" i="8"/>
  <c r="W14" i="8"/>
  <c r="U14" i="8"/>
  <c r="W13" i="8"/>
  <c r="U13" i="8"/>
  <c r="W12" i="8"/>
  <c r="U12" i="8"/>
  <c r="W11" i="8"/>
  <c r="U11" i="8"/>
  <c r="W10" i="8"/>
  <c r="U10" i="8"/>
  <c r="W9" i="8"/>
  <c r="U9" i="8"/>
  <c r="W8" i="8"/>
  <c r="U8" i="8"/>
  <c r="W7" i="8"/>
  <c r="U7" i="8"/>
  <c r="W6" i="8"/>
  <c r="U6" i="8"/>
  <c r="W5" i="8"/>
  <c r="U5" i="8"/>
  <c r="W4" i="8"/>
  <c r="U4" i="8"/>
  <c r="I4" i="8"/>
  <c r="W3" i="8"/>
  <c r="U3" i="8"/>
  <c r="I3" i="8"/>
  <c r="W2" i="8"/>
  <c r="U2" i="8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7" i="5"/>
  <c r="C24" i="2"/>
  <c r="C19" i="2"/>
  <c r="I16" i="2"/>
  <c r="I15" i="2"/>
  <c r="I14" i="2"/>
  <c r="C14" i="2"/>
  <c r="C13" i="2"/>
  <c r="C12" i="2"/>
  <c r="C10" i="2"/>
  <c r="C9" i="2"/>
  <c r="I8" i="2"/>
  <c r="C8" i="2"/>
  <c r="I5" i="2"/>
  <c r="I4" i="2"/>
  <c r="E6" i="15"/>
  <c r="E7" i="15"/>
  <c r="E8" i="15"/>
  <c r="E9" i="15"/>
  <c r="E10" i="15"/>
  <c r="E11" i="15"/>
  <c r="E12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K5" i="3"/>
  <c r="L171" i="3"/>
  <c r="K171" i="3"/>
  <c r="L170" i="3"/>
  <c r="K170" i="3"/>
  <c r="L169" i="3"/>
  <c r="K169" i="3"/>
  <c r="L168" i="3"/>
  <c r="K168" i="3"/>
  <c r="L167" i="3"/>
  <c r="K167" i="3"/>
  <c r="L166" i="3"/>
  <c r="K166" i="3"/>
  <c r="L165" i="3"/>
  <c r="K165" i="3"/>
  <c r="L164" i="3"/>
  <c r="K164" i="3"/>
  <c r="L163" i="3"/>
  <c r="K163" i="3"/>
  <c r="L162" i="3"/>
  <c r="K162" i="3"/>
  <c r="L161" i="3"/>
  <c r="K161" i="3"/>
  <c r="L160" i="3"/>
  <c r="K160" i="3"/>
  <c r="L159" i="3"/>
  <c r="K159" i="3"/>
  <c r="L158" i="3"/>
  <c r="K158" i="3"/>
  <c r="L157" i="3"/>
  <c r="K157" i="3"/>
  <c r="L156" i="3"/>
  <c r="K156" i="3"/>
  <c r="L155" i="3"/>
  <c r="K155" i="3"/>
  <c r="L154" i="3"/>
  <c r="K154" i="3"/>
  <c r="L153" i="3"/>
  <c r="K153" i="3"/>
  <c r="L152" i="3"/>
  <c r="K152" i="3"/>
  <c r="L151" i="3"/>
  <c r="K151" i="3"/>
  <c r="L150" i="3"/>
  <c r="K150" i="3"/>
  <c r="L149" i="3"/>
  <c r="K149" i="3"/>
  <c r="L148" i="3"/>
  <c r="K148" i="3"/>
  <c r="L147" i="3"/>
  <c r="K147" i="3"/>
  <c r="L146" i="3"/>
  <c r="K146" i="3"/>
  <c r="L145" i="3"/>
  <c r="K145" i="3"/>
  <c r="L144" i="3"/>
  <c r="K144" i="3"/>
  <c r="L143" i="3"/>
  <c r="K143" i="3"/>
  <c r="L142" i="3"/>
  <c r="K142" i="3"/>
  <c r="L141" i="3"/>
  <c r="K141" i="3"/>
  <c r="L140" i="3"/>
  <c r="K140" i="3"/>
  <c r="L139" i="3"/>
  <c r="K139" i="3"/>
  <c r="L138" i="3"/>
  <c r="K138" i="3"/>
  <c r="L137" i="3"/>
  <c r="K137" i="3"/>
  <c r="L136" i="3"/>
  <c r="K136" i="3"/>
  <c r="L135" i="3"/>
  <c r="K135" i="3"/>
  <c r="L134" i="3"/>
  <c r="K134" i="3"/>
  <c r="L133" i="3"/>
  <c r="K133" i="3"/>
  <c r="L132" i="3"/>
  <c r="K132" i="3"/>
  <c r="L131" i="3"/>
  <c r="K131" i="3"/>
  <c r="L130" i="3"/>
  <c r="K130" i="3"/>
  <c r="L129" i="3"/>
  <c r="K129" i="3"/>
  <c r="L128" i="3"/>
  <c r="K128" i="3"/>
  <c r="L127" i="3"/>
  <c r="K127" i="3"/>
  <c r="L126" i="3"/>
  <c r="K126" i="3"/>
  <c r="L125" i="3"/>
  <c r="K125" i="3"/>
  <c r="L124" i="3"/>
  <c r="K124" i="3"/>
  <c r="L123" i="3"/>
  <c r="K123" i="3"/>
  <c r="L122" i="3"/>
  <c r="K122" i="3"/>
  <c r="L121" i="3"/>
  <c r="K121" i="3"/>
  <c r="L120" i="3"/>
  <c r="K120" i="3"/>
  <c r="L119" i="3"/>
  <c r="K119" i="3"/>
  <c r="L118" i="3"/>
  <c r="K118" i="3"/>
  <c r="L117" i="3"/>
  <c r="K117" i="3"/>
  <c r="L116" i="3"/>
  <c r="K116" i="3"/>
  <c r="L115" i="3"/>
  <c r="K115" i="3"/>
  <c r="L114" i="3"/>
  <c r="K114" i="3"/>
  <c r="L113" i="3"/>
  <c r="K113" i="3"/>
  <c r="L112" i="3"/>
  <c r="K112" i="3"/>
  <c r="L111" i="3"/>
  <c r="K111" i="3"/>
  <c r="L110" i="3"/>
  <c r="K110" i="3"/>
  <c r="L109" i="3"/>
  <c r="K109" i="3"/>
  <c r="L108" i="3"/>
  <c r="K108" i="3"/>
  <c r="L107" i="3"/>
  <c r="K107" i="3"/>
  <c r="L106" i="3"/>
  <c r="K106" i="3"/>
  <c r="L105" i="3"/>
  <c r="K105" i="3"/>
  <c r="L104" i="3"/>
  <c r="K104" i="3"/>
  <c r="L103" i="3"/>
  <c r="K103" i="3"/>
  <c r="L102" i="3"/>
  <c r="K102" i="3"/>
  <c r="L101" i="3"/>
  <c r="K101" i="3"/>
  <c r="L100" i="3"/>
  <c r="K100" i="3"/>
  <c r="L99" i="3"/>
  <c r="K99" i="3"/>
  <c r="L98" i="3"/>
  <c r="K98" i="3"/>
  <c r="L97" i="3"/>
  <c r="K97" i="3"/>
  <c r="L96" i="3"/>
  <c r="K96" i="3"/>
  <c r="L95" i="3"/>
  <c r="K95" i="3"/>
  <c r="L94" i="3"/>
  <c r="K94" i="3"/>
  <c r="L93" i="3"/>
  <c r="K93" i="3"/>
  <c r="L92" i="3"/>
  <c r="K92" i="3"/>
  <c r="L91" i="3"/>
  <c r="K91" i="3"/>
  <c r="L90" i="3"/>
  <c r="K90" i="3"/>
  <c r="L89" i="3"/>
  <c r="K89" i="3"/>
  <c r="L88" i="3"/>
  <c r="K88" i="3"/>
  <c r="L87" i="3"/>
  <c r="K87" i="3"/>
  <c r="L86" i="3"/>
  <c r="K86" i="3"/>
  <c r="L85" i="3"/>
  <c r="K85" i="3"/>
  <c r="L84" i="3"/>
  <c r="K84" i="3"/>
  <c r="L83" i="3"/>
  <c r="K83" i="3"/>
  <c r="L82" i="3"/>
  <c r="K82" i="3"/>
  <c r="L81" i="3"/>
  <c r="K81" i="3"/>
  <c r="L80" i="3"/>
  <c r="K80" i="3"/>
  <c r="L79" i="3"/>
  <c r="K79" i="3"/>
  <c r="L78" i="3"/>
  <c r="K78" i="3"/>
  <c r="L77" i="3"/>
  <c r="K77" i="3"/>
  <c r="L76" i="3"/>
  <c r="K76" i="3"/>
  <c r="L75" i="3"/>
  <c r="K75" i="3"/>
  <c r="L74" i="3"/>
  <c r="K74" i="3"/>
  <c r="L73" i="3"/>
  <c r="K73" i="3"/>
  <c r="L72" i="3"/>
  <c r="K72" i="3"/>
  <c r="L71" i="3"/>
  <c r="K71" i="3"/>
  <c r="L70" i="3"/>
  <c r="K70" i="3"/>
  <c r="L69" i="3"/>
  <c r="K69" i="3"/>
  <c r="L68" i="3"/>
  <c r="K68" i="3"/>
  <c r="L67" i="3"/>
  <c r="K67" i="3"/>
  <c r="L66" i="3"/>
  <c r="K66" i="3"/>
  <c r="L65" i="3"/>
  <c r="K65" i="3"/>
  <c r="L64" i="3"/>
  <c r="K64" i="3"/>
  <c r="L63" i="3"/>
  <c r="K63" i="3"/>
  <c r="L62" i="3"/>
  <c r="K62" i="3"/>
  <c r="L61" i="3"/>
  <c r="K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L42" i="3"/>
  <c r="K42" i="3"/>
  <c r="L41" i="3"/>
  <c r="K41" i="3"/>
  <c r="L40" i="3"/>
  <c r="K40" i="3"/>
  <c r="L39" i="3"/>
  <c r="K39" i="3"/>
  <c r="L38" i="3"/>
  <c r="K38" i="3"/>
  <c r="L37" i="3"/>
  <c r="K37" i="3"/>
  <c r="L36" i="3"/>
  <c r="K36" i="3"/>
  <c r="L35" i="3"/>
  <c r="K35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L21" i="3"/>
  <c r="K21" i="3"/>
  <c r="L20" i="3"/>
  <c r="K20" i="3"/>
  <c r="L19" i="3"/>
  <c r="K19" i="3"/>
  <c r="L18" i="3"/>
  <c r="K18" i="3"/>
  <c r="L17" i="3"/>
  <c r="K17" i="3"/>
  <c r="L16" i="3"/>
  <c r="K16" i="3"/>
  <c r="L15" i="3"/>
  <c r="K15" i="3"/>
  <c r="L14" i="3"/>
  <c r="K14" i="3"/>
  <c r="L13" i="3"/>
  <c r="K13" i="3"/>
  <c r="L12" i="3"/>
  <c r="K12" i="3"/>
  <c r="L11" i="3"/>
  <c r="K11" i="3"/>
  <c r="L10" i="3"/>
  <c r="K10" i="3"/>
  <c r="L9" i="3"/>
  <c r="K9" i="3"/>
  <c r="L8" i="3"/>
  <c r="K8" i="3"/>
  <c r="L7" i="3"/>
  <c r="K7" i="3"/>
  <c r="L6" i="3"/>
  <c r="K6" i="3"/>
  <c r="L5" i="3"/>
  <c r="T240" i="1"/>
  <c r="S240" i="1"/>
  <c r="T239" i="1"/>
  <c r="S239" i="1"/>
  <c r="T238" i="1"/>
  <c r="S238" i="1"/>
  <c r="T237" i="1"/>
  <c r="S237" i="1"/>
  <c r="T236" i="1"/>
  <c r="S236" i="1"/>
  <c r="T235" i="1"/>
  <c r="S235" i="1"/>
  <c r="T234" i="1"/>
  <c r="S234" i="1"/>
  <c r="T233" i="1"/>
  <c r="S233" i="1"/>
  <c r="T232" i="1"/>
  <c r="S232" i="1"/>
  <c r="T231" i="1"/>
  <c r="S231" i="1"/>
  <c r="T230" i="1"/>
  <c r="S230" i="1"/>
  <c r="T229" i="1"/>
  <c r="S229" i="1"/>
  <c r="T228" i="1"/>
  <c r="S228" i="1"/>
  <c r="T227" i="1"/>
  <c r="S227" i="1"/>
  <c r="T226" i="1"/>
  <c r="S226" i="1"/>
  <c r="T225" i="1"/>
  <c r="S225" i="1"/>
  <c r="T224" i="1"/>
  <c r="S224" i="1"/>
  <c r="T223" i="1"/>
  <c r="S223" i="1"/>
  <c r="T222" i="1"/>
  <c r="S222" i="1"/>
  <c r="T221" i="1"/>
  <c r="S221" i="1"/>
  <c r="T220" i="1"/>
  <c r="S220" i="1"/>
  <c r="T219" i="1"/>
  <c r="S219" i="1"/>
  <c r="T218" i="1"/>
  <c r="S218" i="1"/>
  <c r="T217" i="1"/>
  <c r="S217" i="1"/>
  <c r="T216" i="1"/>
  <c r="S216" i="1"/>
  <c r="T215" i="1"/>
  <c r="S215" i="1"/>
  <c r="T214" i="1"/>
  <c r="S214" i="1"/>
  <c r="T213" i="1"/>
  <c r="S213" i="1"/>
  <c r="T212" i="1"/>
  <c r="S212" i="1"/>
  <c r="T211" i="1"/>
  <c r="S211" i="1"/>
  <c r="T210" i="1"/>
  <c r="S210" i="1"/>
  <c r="T209" i="1"/>
  <c r="S209" i="1"/>
  <c r="T208" i="1"/>
  <c r="S208" i="1"/>
  <c r="T207" i="1"/>
  <c r="S207" i="1"/>
  <c r="T206" i="1"/>
  <c r="S206" i="1"/>
  <c r="T205" i="1"/>
  <c r="S205" i="1"/>
  <c r="T204" i="1"/>
  <c r="S204" i="1"/>
  <c r="T203" i="1"/>
  <c r="S203" i="1"/>
  <c r="T202" i="1"/>
  <c r="S202" i="1"/>
  <c r="T201" i="1"/>
  <c r="S201" i="1"/>
  <c r="T200" i="1"/>
  <c r="S200" i="1"/>
  <c r="T199" i="1"/>
  <c r="S199" i="1"/>
  <c r="T198" i="1"/>
  <c r="S198" i="1"/>
  <c r="T197" i="1"/>
  <c r="S197" i="1"/>
  <c r="T195" i="1"/>
  <c r="S195" i="1"/>
  <c r="T194" i="1"/>
  <c r="S194" i="1"/>
  <c r="T193" i="1"/>
  <c r="S193" i="1"/>
  <c r="T192" i="1"/>
  <c r="S192" i="1"/>
  <c r="T191" i="1"/>
  <c r="S191" i="1"/>
  <c r="T190" i="1"/>
  <c r="S190" i="1"/>
  <c r="T189" i="1"/>
  <c r="S189" i="1"/>
  <c r="T188" i="1"/>
  <c r="S188" i="1"/>
  <c r="T187" i="1"/>
  <c r="S187" i="1"/>
  <c r="T186" i="1"/>
  <c r="S186" i="1"/>
  <c r="T185" i="1"/>
  <c r="S185" i="1"/>
  <c r="T184" i="1"/>
  <c r="S184" i="1"/>
  <c r="T183" i="1"/>
  <c r="S183" i="1"/>
  <c r="T182" i="1"/>
  <c r="S182" i="1"/>
  <c r="T181" i="1"/>
  <c r="S181" i="1"/>
  <c r="T180" i="1"/>
  <c r="S180" i="1"/>
  <c r="T179" i="1"/>
  <c r="S179" i="1"/>
  <c r="T178" i="1"/>
  <c r="S178" i="1"/>
  <c r="T177" i="1"/>
  <c r="S177" i="1"/>
  <c r="T176" i="1"/>
  <c r="S176" i="1"/>
  <c r="T175" i="1"/>
  <c r="S175" i="1"/>
  <c r="T174" i="1"/>
  <c r="S174" i="1"/>
  <c r="T173" i="1"/>
  <c r="S173" i="1"/>
  <c r="T172" i="1"/>
  <c r="S172" i="1"/>
  <c r="T171" i="1"/>
  <c r="S171" i="1"/>
  <c r="T170" i="1"/>
  <c r="S170" i="1"/>
  <c r="T169" i="1"/>
  <c r="S169" i="1"/>
  <c r="T168" i="1"/>
  <c r="S168" i="1"/>
  <c r="T167" i="1"/>
  <c r="S167" i="1"/>
  <c r="T166" i="1"/>
  <c r="S166" i="1"/>
  <c r="T165" i="1"/>
  <c r="S165" i="1"/>
  <c r="T164" i="1"/>
  <c r="S164" i="1"/>
  <c r="T163" i="1"/>
  <c r="S163" i="1"/>
  <c r="T162" i="1"/>
  <c r="S162" i="1"/>
  <c r="T161" i="1"/>
  <c r="S161" i="1"/>
  <c r="T160" i="1"/>
  <c r="S160" i="1"/>
  <c r="T159" i="1"/>
  <c r="S159" i="1"/>
  <c r="T158" i="1"/>
  <c r="S158" i="1"/>
  <c r="T157" i="1"/>
  <c r="S157" i="1"/>
  <c r="T156" i="1"/>
  <c r="S156" i="1"/>
  <c r="T155" i="1"/>
  <c r="S155" i="1"/>
  <c r="T154" i="1"/>
  <c r="S154" i="1"/>
  <c r="T153" i="1"/>
  <c r="S153" i="1"/>
  <c r="T152" i="1"/>
  <c r="S152" i="1"/>
  <c r="T151" i="1"/>
  <c r="S151" i="1"/>
  <c r="T150" i="1"/>
  <c r="S150" i="1"/>
  <c r="T149" i="1"/>
  <c r="S149" i="1"/>
  <c r="T148" i="1"/>
  <c r="S148" i="1"/>
  <c r="T147" i="1"/>
  <c r="S147" i="1"/>
  <c r="T146" i="1"/>
  <c r="S146" i="1"/>
  <c r="T145" i="1"/>
  <c r="S145" i="1"/>
  <c r="T144" i="1"/>
  <c r="S144" i="1"/>
  <c r="T143" i="1"/>
  <c r="S143" i="1"/>
  <c r="T142" i="1"/>
  <c r="S142" i="1"/>
  <c r="T141" i="1"/>
  <c r="S141" i="1"/>
  <c r="T140" i="1"/>
  <c r="S140" i="1"/>
  <c r="T139" i="1"/>
  <c r="S139" i="1"/>
  <c r="T138" i="1"/>
  <c r="S138" i="1"/>
  <c r="T137" i="1"/>
  <c r="S137" i="1"/>
  <c r="T136" i="1"/>
  <c r="S136" i="1"/>
  <c r="T135" i="1"/>
  <c r="S135" i="1"/>
  <c r="T134" i="1"/>
  <c r="S134" i="1"/>
  <c r="T133" i="1"/>
  <c r="S133" i="1"/>
  <c r="T132" i="1"/>
  <c r="S132" i="1"/>
  <c r="T131" i="1"/>
  <c r="S131" i="1"/>
  <c r="T130" i="1"/>
  <c r="S130" i="1"/>
  <c r="T129" i="1"/>
  <c r="S129" i="1"/>
  <c r="T128" i="1"/>
  <c r="S128" i="1"/>
  <c r="T127" i="1"/>
  <c r="S127" i="1"/>
  <c r="T126" i="1"/>
  <c r="S126" i="1"/>
  <c r="T125" i="1"/>
  <c r="S125" i="1"/>
  <c r="T124" i="1"/>
  <c r="S124" i="1"/>
  <c r="T123" i="1"/>
  <c r="S123" i="1"/>
  <c r="T122" i="1"/>
  <c r="S122" i="1"/>
  <c r="T121" i="1"/>
  <c r="S121" i="1"/>
  <c r="T120" i="1"/>
  <c r="S120" i="1"/>
  <c r="T119" i="1"/>
  <c r="S119" i="1"/>
  <c r="T118" i="1"/>
  <c r="S118" i="1"/>
  <c r="T117" i="1"/>
  <c r="S117" i="1"/>
  <c r="T116" i="1"/>
  <c r="S116" i="1"/>
  <c r="T115" i="1"/>
  <c r="S115" i="1"/>
  <c r="T114" i="1"/>
  <c r="S114" i="1"/>
  <c r="T113" i="1"/>
  <c r="S113" i="1"/>
  <c r="T112" i="1"/>
  <c r="S112" i="1"/>
  <c r="T111" i="1"/>
  <c r="S111" i="1"/>
  <c r="T110" i="1"/>
  <c r="S110" i="1"/>
  <c r="T109" i="1"/>
  <c r="S109" i="1"/>
  <c r="T108" i="1"/>
  <c r="S108" i="1"/>
  <c r="T107" i="1"/>
  <c r="S107" i="1"/>
  <c r="T106" i="1"/>
  <c r="S106" i="1"/>
  <c r="T105" i="1"/>
  <c r="S105" i="1"/>
  <c r="T104" i="1"/>
  <c r="S104" i="1"/>
  <c r="T103" i="1"/>
  <c r="S103" i="1"/>
  <c r="T102" i="1"/>
  <c r="S102" i="1"/>
  <c r="T101" i="1"/>
  <c r="S101" i="1"/>
  <c r="T100" i="1"/>
  <c r="S100" i="1"/>
  <c r="T99" i="1"/>
  <c r="S99" i="1"/>
  <c r="T98" i="1"/>
  <c r="S98" i="1"/>
  <c r="T97" i="1"/>
  <c r="S97" i="1"/>
  <c r="T96" i="1"/>
  <c r="S96" i="1"/>
  <c r="T95" i="1"/>
  <c r="S95" i="1"/>
  <c r="T94" i="1"/>
  <c r="S94" i="1"/>
  <c r="T93" i="1"/>
  <c r="S93" i="1"/>
  <c r="T92" i="1"/>
  <c r="S92" i="1"/>
  <c r="T91" i="1"/>
  <c r="S91" i="1"/>
  <c r="T90" i="1"/>
  <c r="S90" i="1"/>
  <c r="T89" i="1"/>
  <c r="S89" i="1"/>
  <c r="T88" i="1"/>
  <c r="S88" i="1"/>
  <c r="T87" i="1"/>
  <c r="S87" i="1"/>
  <c r="T86" i="1"/>
  <c r="S86" i="1"/>
  <c r="T85" i="1"/>
  <c r="S85" i="1"/>
  <c r="T84" i="1"/>
  <c r="S84" i="1"/>
  <c r="T83" i="1"/>
  <c r="S83" i="1"/>
  <c r="T82" i="1"/>
  <c r="S82" i="1"/>
  <c r="T81" i="1"/>
  <c r="S81" i="1"/>
  <c r="T80" i="1"/>
  <c r="S80" i="1"/>
  <c r="T79" i="1"/>
  <c r="S79" i="1"/>
  <c r="T78" i="1"/>
  <c r="S78" i="1"/>
  <c r="T77" i="1"/>
  <c r="S77" i="1"/>
  <c r="T76" i="1"/>
  <c r="S76" i="1"/>
  <c r="T75" i="1"/>
  <c r="S75" i="1"/>
  <c r="T74" i="1"/>
  <c r="S74" i="1"/>
  <c r="T73" i="1"/>
  <c r="S73" i="1"/>
  <c r="T72" i="1"/>
  <c r="S72" i="1"/>
  <c r="T71" i="1"/>
  <c r="S71" i="1"/>
  <c r="T70" i="1"/>
  <c r="S70" i="1"/>
  <c r="T69" i="1"/>
  <c r="S69" i="1"/>
  <c r="T68" i="1"/>
  <c r="S68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</calcChain>
</file>

<file path=xl/sharedStrings.xml><?xml version="1.0" encoding="utf-8"?>
<sst xmlns="http://schemas.openxmlformats.org/spreadsheetml/2006/main" count="2556" uniqueCount="983">
  <si>
    <t>#</t>
  </si>
  <si>
    <t>Player Name</t>
  </si>
  <si>
    <t>Points</t>
  </si>
  <si>
    <t>20s</t>
  </si>
  <si>
    <t>Finals</t>
  </si>
  <si>
    <t>Ray Beierling</t>
  </si>
  <si>
    <t>Fred Slater</t>
  </si>
  <si>
    <t>Nathan Walsh</t>
  </si>
  <si>
    <t>Ron Reesor</t>
  </si>
  <si>
    <t>Jason Beierling</t>
  </si>
  <si>
    <t>Nathan Jongsma</t>
  </si>
  <si>
    <t>Louis Gauthier</t>
  </si>
  <si>
    <t>Matt Brown</t>
  </si>
  <si>
    <t>Justin Slater</t>
  </si>
  <si>
    <t>Eric Miltenburg</t>
  </si>
  <si>
    <t>Kent Robinson</t>
  </si>
  <si>
    <t>Wayne Gingerich</t>
  </si>
  <si>
    <t>Greg Matthison</t>
  </si>
  <si>
    <t>Dale Wagler</t>
  </si>
  <si>
    <t>Clare Kuepfer</t>
  </si>
  <si>
    <t>Dave Brown</t>
  </si>
  <si>
    <t>Chris Gorsline</t>
  </si>
  <si>
    <t>Tom Doucette</t>
  </si>
  <si>
    <t>Rank</t>
  </si>
  <si>
    <t>Home Club</t>
  </si>
  <si>
    <t>Events</t>
  </si>
  <si>
    <t>London</t>
  </si>
  <si>
    <t>Waterloo</t>
  </si>
  <si>
    <t>Toronto</t>
  </si>
  <si>
    <t>Brian Cook</t>
  </si>
  <si>
    <t>Varna</t>
  </si>
  <si>
    <t>Stratford</t>
  </si>
  <si>
    <t>Quinte</t>
  </si>
  <si>
    <t>Preston</t>
  </si>
  <si>
    <t>Hamilton</t>
  </si>
  <si>
    <t>Hanover</t>
  </si>
  <si>
    <t>Bill Freeman</t>
  </si>
  <si>
    <t>Jason Hogan</t>
  </si>
  <si>
    <t>Kawartha</t>
  </si>
  <si>
    <t>Ken Robinson</t>
  </si>
  <si>
    <t>Bob Mader</t>
  </si>
  <si>
    <t>Howard Martin</t>
  </si>
  <si>
    <t>Sudbury</t>
  </si>
  <si>
    <t>Rob Mader</t>
  </si>
  <si>
    <t>Raymond Haymes</t>
  </si>
  <si>
    <t>Paul Brubacher</t>
  </si>
  <si>
    <t>Jason Carter</t>
  </si>
  <si>
    <t>Kevin Bechtel</t>
  </si>
  <si>
    <t>Murray Matthison</t>
  </si>
  <si>
    <t>Tom Johnston</t>
  </si>
  <si>
    <t>Orville Cook</t>
  </si>
  <si>
    <t>Owen Sound</t>
  </si>
  <si>
    <t>David Younker</t>
  </si>
  <si>
    <t>William Pope</t>
  </si>
  <si>
    <t>John Quaiser</t>
  </si>
  <si>
    <t>Lise Doucette</t>
  </si>
  <si>
    <t>Chris Leitch</t>
  </si>
  <si>
    <t>Alex Protas</t>
  </si>
  <si>
    <t>Coe Miltenburg</t>
  </si>
  <si>
    <t>Diane Keller</t>
  </si>
  <si>
    <t>Oliver Davidson</t>
  </si>
  <si>
    <t>St. Jacobs</t>
  </si>
  <si>
    <t>Round 2</t>
  </si>
  <si>
    <t>OVERALL</t>
  </si>
  <si>
    <t>Name</t>
  </si>
  <si>
    <t>Joe Arnup</t>
  </si>
  <si>
    <t>Elmer Cook</t>
  </si>
  <si>
    <t>Kyle Vaillancourt</t>
  </si>
  <si>
    <t>Tim Hosken</t>
  </si>
  <si>
    <t>Donald Steeves</t>
  </si>
  <si>
    <t>Greg Hedley</t>
  </si>
  <si>
    <t>Plus 2</t>
  </si>
  <si>
    <t>Plus 1</t>
  </si>
  <si>
    <t>Brock Dowhaniuk</t>
  </si>
  <si>
    <t>Round 1</t>
  </si>
  <si>
    <t>NCA Tour Points Summary</t>
  </si>
  <si>
    <t>Competitive Pool A</t>
  </si>
  <si>
    <t>Competitive Pool B</t>
  </si>
  <si>
    <t>Competitive</t>
  </si>
  <si>
    <t>Recreational</t>
  </si>
  <si>
    <t>2nd</t>
  </si>
  <si>
    <t>3rd</t>
  </si>
  <si>
    <t>4th</t>
  </si>
  <si>
    <t>1st</t>
  </si>
  <si>
    <t>Jon Conrad</t>
  </si>
  <si>
    <t>Pool A</t>
  </si>
  <si>
    <t>Pool B</t>
  </si>
  <si>
    <t>Pool C</t>
  </si>
  <si>
    <t>Pool A rnd 2</t>
  </si>
  <si>
    <t>Pool B rnd 2</t>
  </si>
  <si>
    <t>Pool C rnd2</t>
  </si>
  <si>
    <t>Round 1 Summary</t>
  </si>
  <si>
    <t>B.C.</t>
  </si>
  <si>
    <t>PEI</t>
  </si>
  <si>
    <t>Avg</t>
  </si>
  <si>
    <t>Barry Kiggins</t>
  </si>
  <si>
    <t>Paul Brubaker</t>
  </si>
  <si>
    <t>Lawson Lea</t>
  </si>
  <si>
    <t>Clif Antypowich</t>
  </si>
  <si>
    <t>Ed Ripley</t>
  </si>
  <si>
    <t>Ann Boswell</t>
  </si>
  <si>
    <t>Richard Mader</t>
  </si>
  <si>
    <t>Wayne Ripley</t>
  </si>
  <si>
    <t>Wendell Jewell</t>
  </si>
  <si>
    <t>Everett Boulter</t>
  </si>
  <si>
    <t>Denis Chartier</t>
  </si>
  <si>
    <t>Travis Wood</t>
  </si>
  <si>
    <t>Brian Wensley</t>
  </si>
  <si>
    <t>Bill Harris</t>
  </si>
  <si>
    <t>Linda Irvine</t>
  </si>
  <si>
    <t>Wilfred Smith</t>
  </si>
  <si>
    <t>John MacDonald</t>
  </si>
  <si>
    <t>Ed Erzinger</t>
  </si>
  <si>
    <t>Mike Doyle</t>
  </si>
  <si>
    <t>Robert Weeks</t>
  </si>
  <si>
    <t>Richard Guptill</t>
  </si>
  <si>
    <t>Fred Doughart</t>
  </si>
  <si>
    <t>George Doughart</t>
  </si>
  <si>
    <t>Aubert Arsenault</t>
  </si>
  <si>
    <t>Peter Tarle</t>
  </si>
  <si>
    <t>Grant Laird</t>
  </si>
  <si>
    <t>Lloyd Jenkins</t>
  </si>
  <si>
    <t>Don Wood</t>
  </si>
  <si>
    <t>Sydney Myers</t>
  </si>
  <si>
    <t>Eric Swanson</t>
  </si>
  <si>
    <t>Kathleen Shannon</t>
  </si>
  <si>
    <t>Daryl MacDonald</t>
  </si>
  <si>
    <t>Russell Thacker</t>
  </si>
  <si>
    <t>Hazel Pippy</t>
  </si>
  <si>
    <t>Margaret Wigginton</t>
  </si>
  <si>
    <t>Ewen MacPhail</t>
  </si>
  <si>
    <t>Dale Boswell</t>
  </si>
  <si>
    <t>Hazel MacKenzie</t>
  </si>
  <si>
    <t>Margaret MacKinley</t>
  </si>
  <si>
    <t>Norma Laird</t>
  </si>
  <si>
    <t>Mae MacLeod</t>
  </si>
  <si>
    <t>Dean MacFadyen</t>
  </si>
  <si>
    <t>Linda Acorn</t>
  </si>
  <si>
    <t>Buddy MacKinley</t>
  </si>
  <si>
    <t>Alma Steeves</t>
  </si>
  <si>
    <t>Dixie Vickerson</t>
  </si>
  <si>
    <t>Leo Walsh</t>
  </si>
  <si>
    <t>Annie MacPhail</t>
  </si>
  <si>
    <t>Brian Moore</t>
  </si>
  <si>
    <t>Linda Lea</t>
  </si>
  <si>
    <t>Bill Geris</t>
  </si>
  <si>
    <t>Rod Hayhurst</t>
  </si>
  <si>
    <t>Ben Mombourquette</t>
  </si>
  <si>
    <t>Steven Wiseman</t>
  </si>
  <si>
    <t>Fred Smith</t>
  </si>
  <si>
    <t>Scott Kerwin</t>
  </si>
  <si>
    <t>20'S</t>
  </si>
  <si>
    <t>NCA Points</t>
  </si>
  <si>
    <t>Eric Miltenberg</t>
  </si>
  <si>
    <t>Jason Beierling/Ray Beierling</t>
  </si>
  <si>
    <t>Matt Brown/Dave Brown</t>
  </si>
  <si>
    <t>Fred</t>
  </si>
  <si>
    <t>Recreational Pool A</t>
  </si>
  <si>
    <t>Recreational Pool B</t>
  </si>
  <si>
    <t>Eric M</t>
  </si>
  <si>
    <t>Roy Campbell</t>
  </si>
  <si>
    <r>
      <t>2011-12 NCA Tour Points Standings - Competitive Division</t>
    </r>
    <r>
      <rPr>
        <sz val="20"/>
        <rFont val="Arial"/>
      </rPr>
      <t/>
    </r>
  </si>
  <si>
    <t xml:space="preserve"> (best 4 events go towards each player's overall NCA Tour total)</t>
  </si>
  <si>
    <t>(S) = Singles</t>
  </si>
  <si>
    <t>(D) = Doubles</t>
  </si>
  <si>
    <t>S</t>
  </si>
  <si>
    <t>D</t>
  </si>
  <si>
    <t xml:space="preserve">S </t>
  </si>
  <si>
    <t>First Name</t>
  </si>
  <si>
    <t>Last Name</t>
  </si>
  <si>
    <t>WCC</t>
  </si>
  <si>
    <t>Belleville</t>
  </si>
  <si>
    <t>Brian</t>
  </si>
  <si>
    <t>Cook</t>
  </si>
  <si>
    <t>Ray</t>
  </si>
  <si>
    <t>Beierling</t>
  </si>
  <si>
    <t xml:space="preserve">Fred </t>
  </si>
  <si>
    <t>Slater</t>
  </si>
  <si>
    <t>Jason</t>
  </si>
  <si>
    <t>Paul</t>
  </si>
  <si>
    <t>Brubacher</t>
  </si>
  <si>
    <t>St.Jacobs</t>
  </si>
  <si>
    <t>Joe</t>
  </si>
  <si>
    <t>Arnup</t>
  </si>
  <si>
    <t>Eric</t>
  </si>
  <si>
    <t>Miltenburg</t>
  </si>
  <si>
    <t>Jon</t>
  </si>
  <si>
    <t>Conrad</t>
  </si>
  <si>
    <t xml:space="preserve">Nathan </t>
  </si>
  <si>
    <t>Walsh</t>
  </si>
  <si>
    <t>Clare</t>
  </si>
  <si>
    <t>Kuepfer</t>
  </si>
  <si>
    <t>Tom</t>
  </si>
  <si>
    <t>Johnston</t>
  </si>
  <si>
    <t>Howard</t>
  </si>
  <si>
    <t>Martin</t>
  </si>
  <si>
    <t>* min 4 events</t>
  </si>
  <si>
    <t>Albert</t>
  </si>
  <si>
    <t>Leitch</t>
  </si>
  <si>
    <t xml:space="preserve">Rex </t>
  </si>
  <si>
    <t xml:space="preserve">David </t>
  </si>
  <si>
    <t>Brown</t>
  </si>
  <si>
    <t>Louis</t>
  </si>
  <si>
    <t>Gauthier</t>
  </si>
  <si>
    <t>Justin</t>
  </si>
  <si>
    <t>Barry</t>
  </si>
  <si>
    <t>Kiggins</t>
  </si>
  <si>
    <t xml:space="preserve">Greg </t>
  </si>
  <si>
    <t>Matthison</t>
  </si>
  <si>
    <t>Chris</t>
  </si>
  <si>
    <t>Gorsline</t>
  </si>
  <si>
    <t>Raymond</t>
  </si>
  <si>
    <t>Haymes</t>
  </si>
  <si>
    <t>Doucette</t>
  </si>
  <si>
    <t>Tony</t>
  </si>
  <si>
    <t>Snyder</t>
  </si>
  <si>
    <t>Rob</t>
  </si>
  <si>
    <t>Mader</t>
  </si>
  <si>
    <t>Matt</t>
  </si>
  <si>
    <t>Ron</t>
  </si>
  <si>
    <t>Rob Jr.</t>
  </si>
  <si>
    <t>Reuben</t>
  </si>
  <si>
    <t>Jongsma</t>
  </si>
  <si>
    <t>Peter</t>
  </si>
  <si>
    <t>Tarle</t>
  </si>
  <si>
    <t>Alex</t>
  </si>
  <si>
    <t>Protas</t>
  </si>
  <si>
    <t>Younker</t>
  </si>
  <si>
    <t>Wilfred</t>
  </si>
  <si>
    <t>Smith</t>
  </si>
  <si>
    <t>Richard</t>
  </si>
  <si>
    <t>Kent</t>
  </si>
  <si>
    <t>Robinson</t>
  </si>
  <si>
    <t>Quinn</t>
  </si>
  <si>
    <t>Erzinger</t>
  </si>
  <si>
    <t>Lawson</t>
  </si>
  <si>
    <t>Lea</t>
  </si>
  <si>
    <t>Ed</t>
  </si>
  <si>
    <t>Ripley</t>
  </si>
  <si>
    <t>Linda</t>
  </si>
  <si>
    <t>Irvine</t>
  </si>
  <si>
    <t>Adrian</t>
  </si>
  <si>
    <t>Conradi</t>
  </si>
  <si>
    <t>Dale</t>
  </si>
  <si>
    <t>Henry</t>
  </si>
  <si>
    <t xml:space="preserve">Michael </t>
  </si>
  <si>
    <t>Hughes</t>
  </si>
  <si>
    <t>John</t>
  </si>
  <si>
    <t>MacDonald</t>
  </si>
  <si>
    <t>Travis</t>
  </si>
  <si>
    <t>Wood</t>
  </si>
  <si>
    <t>Reesor</t>
  </si>
  <si>
    <t>Wayne</t>
  </si>
  <si>
    <t>Gingerich</t>
  </si>
  <si>
    <t>Wensley</t>
  </si>
  <si>
    <t>Denis</t>
  </si>
  <si>
    <t>Chartier</t>
  </si>
  <si>
    <t>Kappes</t>
  </si>
  <si>
    <t>Lawrence</t>
  </si>
  <si>
    <t>Wicks</t>
  </si>
  <si>
    <t>Lou</t>
  </si>
  <si>
    <t>Dobos</t>
  </si>
  <si>
    <t>George</t>
  </si>
  <si>
    <t>Doughart</t>
  </si>
  <si>
    <t>Derek</t>
  </si>
  <si>
    <t>Hale</t>
  </si>
  <si>
    <t xml:space="preserve">Don </t>
  </si>
  <si>
    <t>Roger</t>
  </si>
  <si>
    <t>Vaillancourt</t>
  </si>
  <si>
    <t>Lloyd</t>
  </si>
  <si>
    <t>Jenkins</t>
  </si>
  <si>
    <t>Wendell</t>
  </si>
  <si>
    <t>Jewell</t>
  </si>
  <si>
    <t>Ann</t>
  </si>
  <si>
    <t>Boswell</t>
  </si>
  <si>
    <t>Hogan</t>
  </si>
  <si>
    <t>Len</t>
  </si>
  <si>
    <t>Willems</t>
  </si>
  <si>
    <t>Craig</t>
  </si>
  <si>
    <t>Engeleson</t>
  </si>
  <si>
    <t>Bill</t>
  </si>
  <si>
    <t>Freeman</t>
  </si>
  <si>
    <t>Donald</t>
  </si>
  <si>
    <t>Steeves</t>
  </si>
  <si>
    <t>Margaret</t>
  </si>
  <si>
    <t>Wigginton</t>
  </si>
  <si>
    <t>Kevin</t>
  </si>
  <si>
    <t>Bechtel</t>
  </si>
  <si>
    <t>Guptill</t>
  </si>
  <si>
    <t>Everett</t>
  </si>
  <si>
    <t>Boulter</t>
  </si>
  <si>
    <t>David</t>
  </si>
  <si>
    <t>Meijer</t>
  </si>
  <si>
    <t>Hitzelberger</t>
  </si>
  <si>
    <t>Evilene</t>
  </si>
  <si>
    <t>Clif</t>
  </si>
  <si>
    <t>Antypowich</t>
  </si>
  <si>
    <t>Dennis</t>
  </si>
  <si>
    <t>Ernest</t>
  </si>
  <si>
    <t>Quaiser</t>
  </si>
  <si>
    <t>Sydney</t>
  </si>
  <si>
    <t>Myers</t>
  </si>
  <si>
    <t>Merv</t>
  </si>
  <si>
    <t>Wice</t>
  </si>
  <si>
    <t>Simpson</t>
  </si>
  <si>
    <t>Grant</t>
  </si>
  <si>
    <t>Laird</t>
  </si>
  <si>
    <t>Norma</t>
  </si>
  <si>
    <t>Del</t>
  </si>
  <si>
    <t>Moore</t>
  </si>
  <si>
    <t>Hazel</t>
  </si>
  <si>
    <t>MacKenzie</t>
  </si>
  <si>
    <t>Kyle</t>
  </si>
  <si>
    <t>Richards</t>
  </si>
  <si>
    <t>Blois</t>
  </si>
  <si>
    <t>Weeks</t>
  </si>
  <si>
    <t>Shirley</t>
  </si>
  <si>
    <t>Daryl</t>
  </si>
  <si>
    <t>Wagler</t>
  </si>
  <si>
    <t>Hunter</t>
  </si>
  <si>
    <t>Heidi</t>
  </si>
  <si>
    <t>Art</t>
  </si>
  <si>
    <t>Eby</t>
  </si>
  <si>
    <t>Fulop</t>
  </si>
  <si>
    <t>Gloria</t>
  </si>
  <si>
    <t>MacKinley</t>
  </si>
  <si>
    <t>Acorn</t>
  </si>
  <si>
    <t>Crowley</t>
  </si>
  <si>
    <t>Kathleen</t>
  </si>
  <si>
    <t>Shannon</t>
  </si>
  <si>
    <t>Randy</t>
  </si>
  <si>
    <t>Harris</t>
  </si>
  <si>
    <t>Pippy</t>
  </si>
  <si>
    <t xml:space="preserve">Charles </t>
  </si>
  <si>
    <t>Fraser</t>
  </si>
  <si>
    <t>Clinton</t>
  </si>
  <si>
    <t>McDougale</t>
  </si>
  <si>
    <t xml:space="preserve">Larry </t>
  </si>
  <si>
    <t>Drake</t>
  </si>
  <si>
    <t>Dan</t>
  </si>
  <si>
    <t>Battler</t>
  </si>
  <si>
    <t>Ryan</t>
  </si>
  <si>
    <t>Hedley</t>
  </si>
  <si>
    <t>Neil</t>
  </si>
  <si>
    <t>Sauter</t>
  </si>
  <si>
    <t>Ken</t>
  </si>
  <si>
    <t>Whytock</t>
  </si>
  <si>
    <t>Flood</t>
  </si>
  <si>
    <t>Blake</t>
  </si>
  <si>
    <t>Eddy</t>
  </si>
  <si>
    <t>Velda</t>
  </si>
  <si>
    <t>MacKinnon</t>
  </si>
  <si>
    <t xml:space="preserve">Buddy </t>
  </si>
  <si>
    <t>Julian</t>
  </si>
  <si>
    <t>Chalmers</t>
  </si>
  <si>
    <t>Jordon</t>
  </si>
  <si>
    <t>Carter</t>
  </si>
  <si>
    <t>Scott</t>
  </si>
  <si>
    <t>Bolton</t>
  </si>
  <si>
    <t>Russell</t>
  </si>
  <si>
    <t>Thacker</t>
  </si>
  <si>
    <t>Alma</t>
  </si>
  <si>
    <t>Kellie Lynn</t>
  </si>
  <si>
    <t>Hartman</t>
  </si>
  <si>
    <t>Maxfield</t>
  </si>
  <si>
    <t>Dixie</t>
  </si>
  <si>
    <t>Vickerson</t>
  </si>
  <si>
    <t>Mae</t>
  </si>
  <si>
    <t>Macleod</t>
  </si>
  <si>
    <t>Dean</t>
  </si>
  <si>
    <t>MacFadyen</t>
  </si>
  <si>
    <t>Lois</t>
  </si>
  <si>
    <t>Clay</t>
  </si>
  <si>
    <t>Cederholm</t>
  </si>
  <si>
    <t>Jody</t>
  </si>
  <si>
    <t>Good</t>
  </si>
  <si>
    <t>Carla</t>
  </si>
  <si>
    <t>Andrew</t>
  </si>
  <si>
    <t>Van Andel</t>
  </si>
  <si>
    <t>Roy</t>
  </si>
  <si>
    <t>Campbell</t>
  </si>
  <si>
    <t>Scone</t>
  </si>
  <si>
    <t>Gerald</t>
  </si>
  <si>
    <t>Jones</t>
  </si>
  <si>
    <t>Rylan</t>
  </si>
  <si>
    <t>Hernberg</t>
  </si>
  <si>
    <t>Barbara</t>
  </si>
  <si>
    <t>Cecil</t>
  </si>
  <si>
    <t>Wittich</t>
  </si>
  <si>
    <t>Elmer</t>
  </si>
  <si>
    <t>Loran</t>
  </si>
  <si>
    <t>Young</t>
  </si>
  <si>
    <t xml:space="preserve">Stephen </t>
  </si>
  <si>
    <t>Pedersen</t>
  </si>
  <si>
    <t>Douglas</t>
  </si>
  <si>
    <t>Bea</t>
  </si>
  <si>
    <t>Doiron</t>
  </si>
  <si>
    <t xml:space="preserve">Kent </t>
  </si>
  <si>
    <t>Davidson</t>
  </si>
  <si>
    <t xml:space="preserve">Oliver </t>
  </si>
  <si>
    <t>Mike</t>
  </si>
  <si>
    <t>Pope</t>
  </si>
  <si>
    <t>William</t>
  </si>
  <si>
    <t>Sara</t>
  </si>
  <si>
    <t>MacLean</t>
  </si>
  <si>
    <t>Steve</t>
  </si>
  <si>
    <t>Lefaive</t>
  </si>
  <si>
    <t>Murray</t>
  </si>
  <si>
    <t>Coulthard</t>
  </si>
  <si>
    <t>Coe</t>
  </si>
  <si>
    <t>Reg</t>
  </si>
  <si>
    <t>Anderson</t>
  </si>
  <si>
    <t>Momberquette</t>
  </si>
  <si>
    <t xml:space="preserve">John </t>
  </si>
  <si>
    <t>O'Brien</t>
  </si>
  <si>
    <t>Hermer</t>
  </si>
  <si>
    <t>Piers</t>
  </si>
  <si>
    <t>MacNaughton</t>
  </si>
  <si>
    <t>Swanson</t>
  </si>
  <si>
    <t>Robert</t>
  </si>
  <si>
    <t xml:space="preserve">Melissa </t>
  </si>
  <si>
    <t>Church</t>
  </si>
  <si>
    <t>Matthew</t>
  </si>
  <si>
    <t>O'bach</t>
  </si>
  <si>
    <t>Lobb</t>
  </si>
  <si>
    <t xml:space="preserve">Stewart </t>
  </si>
  <si>
    <t>Kohl</t>
  </si>
  <si>
    <t>Houle</t>
  </si>
  <si>
    <t>Kelly</t>
  </si>
  <si>
    <t>Alexander</t>
  </si>
  <si>
    <t>Berry</t>
  </si>
  <si>
    <t>Galloway</t>
  </si>
  <si>
    <t xml:space="preserve">Lise </t>
  </si>
  <si>
    <t>Karen</t>
  </si>
  <si>
    <t>Charlene</t>
  </si>
  <si>
    <t>Cunningham</t>
  </si>
  <si>
    <t>Bette</t>
  </si>
  <si>
    <t>Nicholas</t>
  </si>
  <si>
    <t>Penner</t>
  </si>
  <si>
    <t>Zac</t>
  </si>
  <si>
    <t>Jairo</t>
  </si>
  <si>
    <t>Munoz</t>
  </si>
  <si>
    <t>Abijan</t>
  </si>
  <si>
    <t>Stief</t>
  </si>
  <si>
    <t>Doyle</t>
  </si>
  <si>
    <t xml:space="preserve">Joan </t>
  </si>
  <si>
    <t>Marg</t>
  </si>
  <si>
    <t>Hayter</t>
  </si>
  <si>
    <t>Charles David</t>
  </si>
  <si>
    <t>Jonah</t>
  </si>
  <si>
    <t>Kember</t>
  </si>
  <si>
    <t>Sager</t>
  </si>
  <si>
    <t>Sue</t>
  </si>
  <si>
    <t>Battie</t>
  </si>
  <si>
    <t>Chad</t>
  </si>
  <si>
    <t>Milando</t>
  </si>
  <si>
    <t>Wilburn</t>
  </si>
  <si>
    <t>Keir</t>
  </si>
  <si>
    <t>Ford</t>
  </si>
  <si>
    <t xml:space="preserve">Ted </t>
  </si>
  <si>
    <t>Southorn</t>
  </si>
  <si>
    <t>Jim</t>
  </si>
  <si>
    <t>Carroll</t>
  </si>
  <si>
    <t>Ezra</t>
  </si>
  <si>
    <t>Jantzi</t>
  </si>
  <si>
    <t>Betty</t>
  </si>
  <si>
    <t>Waite</t>
  </si>
  <si>
    <t>Tristan</t>
  </si>
  <si>
    <t>Carol</t>
  </si>
  <si>
    <t>Cathy</t>
  </si>
  <si>
    <t>Keupfer</t>
  </si>
  <si>
    <t>Gardner</t>
  </si>
  <si>
    <t>Marco</t>
  </si>
  <si>
    <t>Marrazza</t>
  </si>
  <si>
    <t>Terry</t>
  </si>
  <si>
    <t>Kruyk</t>
  </si>
  <si>
    <t>Work</t>
  </si>
  <si>
    <t>Elliot</t>
  </si>
  <si>
    <t>Engelmann</t>
  </si>
  <si>
    <t>Dwyer</t>
  </si>
  <si>
    <t>Lynch</t>
  </si>
  <si>
    <t>Stirling</t>
  </si>
  <si>
    <t>J.D.</t>
  </si>
  <si>
    <t>Seiersen</t>
  </si>
  <si>
    <t xml:space="preserve">Phil </t>
  </si>
  <si>
    <t>Kerwin</t>
  </si>
  <si>
    <t>Brent</t>
  </si>
  <si>
    <t>Sheldon</t>
  </si>
  <si>
    <t>Ewen</t>
  </si>
  <si>
    <t>MacPhail</t>
  </si>
  <si>
    <t>Damon</t>
  </si>
  <si>
    <t>Loomer</t>
  </si>
  <si>
    <t>Miller</t>
  </si>
  <si>
    <t xml:space="preserve">Daniel </t>
  </si>
  <si>
    <t>Caulfield</t>
  </si>
  <si>
    <t>Norm</t>
  </si>
  <si>
    <t>Kirk</t>
  </si>
  <si>
    <t>Arsenault</t>
  </si>
  <si>
    <t>Aubert</t>
  </si>
  <si>
    <t>Gaertner</t>
  </si>
  <si>
    <t xml:space="preserve">Elton </t>
  </si>
  <si>
    <t>Kitson</t>
  </si>
  <si>
    <t>Gottfried</t>
  </si>
  <si>
    <t>Cornelius</t>
  </si>
  <si>
    <t>Annie</t>
  </si>
  <si>
    <t>Flo</t>
  </si>
  <si>
    <t>Leo</t>
  </si>
  <si>
    <t>Jeremy</t>
  </si>
  <si>
    <t>Cole</t>
  </si>
  <si>
    <t>Fess</t>
  </si>
  <si>
    <t>2011-12 NCA Tour Recreational Points Standings</t>
  </si>
  <si>
    <t>(best 3 events go towards each player's overall NCA Tour total)</t>
  </si>
  <si>
    <t>WCC (S)</t>
  </si>
  <si>
    <t>WCC (D)</t>
  </si>
  <si>
    <t>Owen Sound(S)</t>
  </si>
  <si>
    <t>B.C. (S)</t>
  </si>
  <si>
    <t>London(S)</t>
  </si>
  <si>
    <t>Bonnett</t>
  </si>
  <si>
    <t>Orville</t>
  </si>
  <si>
    <t>Wiseman</t>
  </si>
  <si>
    <t>Steven</t>
  </si>
  <si>
    <t xml:space="preserve">Bill </t>
  </si>
  <si>
    <t>Geris</t>
  </si>
  <si>
    <t>Rod</t>
  </si>
  <si>
    <t>Hayhurst</t>
  </si>
  <si>
    <t>Tim</t>
  </si>
  <si>
    <t>Hosken</t>
  </si>
  <si>
    <t>Baer</t>
  </si>
  <si>
    <t>Ivan</t>
  </si>
  <si>
    <t>Mombourquette</t>
  </si>
  <si>
    <t>Beverly</t>
  </si>
  <si>
    <t>Ben</t>
  </si>
  <si>
    <t>Greg</t>
  </si>
  <si>
    <t>Jennifer</t>
  </si>
  <si>
    <t>Carstairs</t>
  </si>
  <si>
    <t>Yourk</t>
  </si>
  <si>
    <t>Kathy</t>
  </si>
  <si>
    <t>Brock</t>
  </si>
  <si>
    <t>Dowhaniuk</t>
  </si>
  <si>
    <t>Lise</t>
  </si>
  <si>
    <t>Taylor</t>
  </si>
  <si>
    <t>Sweet</t>
  </si>
  <si>
    <t xml:space="preserve">Jerry </t>
  </si>
  <si>
    <t>Ward</t>
  </si>
  <si>
    <t>Kristin</t>
  </si>
  <si>
    <t>Oliver</t>
  </si>
  <si>
    <t>Jordan</t>
  </si>
  <si>
    <t>Joan</t>
  </si>
  <si>
    <t>Giuliana</t>
  </si>
  <si>
    <t>DiPaola</t>
  </si>
  <si>
    <t>McCann</t>
  </si>
  <si>
    <t>C</t>
  </si>
  <si>
    <t>Valerie</t>
  </si>
  <si>
    <t>Nancy</t>
  </si>
  <si>
    <t>Farmer</t>
  </si>
  <si>
    <t xml:space="preserve">Doug </t>
  </si>
  <si>
    <t>Willis</t>
  </si>
  <si>
    <t>Ilya</t>
  </si>
  <si>
    <t>Kushniruk</t>
  </si>
  <si>
    <t xml:space="preserve">Dennis </t>
  </si>
  <si>
    <t>Elle</t>
  </si>
  <si>
    <t>Christa</t>
  </si>
  <si>
    <t>Andres</t>
  </si>
  <si>
    <t>Gerry</t>
  </si>
  <si>
    <t>Lelonde</t>
  </si>
  <si>
    <t>Carl</t>
  </si>
  <si>
    <t>Jolley</t>
  </si>
  <si>
    <t>Miltenberg</t>
  </si>
  <si>
    <t>R</t>
  </si>
  <si>
    <t>Clark</t>
  </si>
  <si>
    <t>Bruce</t>
  </si>
  <si>
    <t>Thompson</t>
  </si>
  <si>
    <t>Dick</t>
  </si>
  <si>
    <t>Clayton</t>
  </si>
  <si>
    <t>Cedarholm</t>
  </si>
  <si>
    <t>Sharon</t>
  </si>
  <si>
    <t>W</t>
  </si>
  <si>
    <t>Madlensky</t>
  </si>
  <si>
    <t>Gary</t>
  </si>
  <si>
    <t>Kraemer</t>
  </si>
  <si>
    <t>Bessie</t>
  </si>
  <si>
    <t>Phillips</t>
  </si>
  <si>
    <t>Trevor</t>
  </si>
  <si>
    <t>Grasby</t>
  </si>
  <si>
    <t>Bob</t>
  </si>
  <si>
    <t>Max</t>
  </si>
  <si>
    <t>Wong</t>
  </si>
  <si>
    <t>Jacob</t>
  </si>
  <si>
    <t>June</t>
  </si>
  <si>
    <t>Eleanor</t>
  </si>
  <si>
    <t>Reed</t>
  </si>
  <si>
    <t>Steinburg</t>
  </si>
  <si>
    <t>Seierson</t>
  </si>
  <si>
    <t>Davin</t>
  </si>
  <si>
    <t>Patterson</t>
  </si>
  <si>
    <t>Marty</t>
  </si>
  <si>
    <t>Vamos</t>
  </si>
  <si>
    <t>Harold</t>
  </si>
  <si>
    <t>Rufenach</t>
  </si>
  <si>
    <t>Dianne</t>
  </si>
  <si>
    <t>Keller</t>
  </si>
  <si>
    <t>Reid</t>
  </si>
  <si>
    <t>Wingfield</t>
  </si>
  <si>
    <t>Mark</t>
  </si>
  <si>
    <t>Eberlee</t>
  </si>
  <si>
    <t>Delauw</t>
  </si>
  <si>
    <t>Darlene</t>
  </si>
  <si>
    <t>Wagner</t>
  </si>
  <si>
    <t>Gordon</t>
  </si>
  <si>
    <t>LeFaive</t>
  </si>
  <si>
    <t>Pam</t>
  </si>
  <si>
    <t>Hare</t>
  </si>
  <si>
    <t>Hesketh</t>
  </si>
  <si>
    <t>Maxine</t>
  </si>
  <si>
    <t>Whitmore</t>
  </si>
  <si>
    <t>Turvey</t>
  </si>
  <si>
    <t>Leis</t>
  </si>
  <si>
    <t>Josh</t>
  </si>
  <si>
    <t>Shawn</t>
  </si>
  <si>
    <t>Van Osch</t>
  </si>
  <si>
    <t>Arnold</t>
  </si>
  <si>
    <t>Maxwell</t>
  </si>
  <si>
    <t>Barb</t>
  </si>
  <si>
    <t>Morra</t>
  </si>
  <si>
    <t>Nick</t>
  </si>
  <si>
    <t>Maria</t>
  </si>
  <si>
    <t>Nicholls</t>
  </si>
  <si>
    <t xml:space="preserve">Anne </t>
  </si>
  <si>
    <t>Boyle</t>
  </si>
  <si>
    <t>Marie</t>
  </si>
  <si>
    <t>Boyle Reinman</t>
  </si>
  <si>
    <t>Doreen</t>
  </si>
  <si>
    <t>Strong</t>
  </si>
  <si>
    <t xml:space="preserve">Peggy </t>
  </si>
  <si>
    <t>Sarah</t>
  </si>
  <si>
    <t>Collier</t>
  </si>
  <si>
    <t>Elliott</t>
  </si>
  <si>
    <t>McCutchen</t>
  </si>
  <si>
    <t>Graham</t>
  </si>
  <si>
    <t>Cummings</t>
  </si>
  <si>
    <t>Olde</t>
  </si>
  <si>
    <t>Dylan</t>
  </si>
  <si>
    <t xml:space="preserve">Rob </t>
  </si>
  <si>
    <t>Shirkey</t>
  </si>
  <si>
    <t>Luke</t>
  </si>
  <si>
    <t>Abijah</t>
  </si>
  <si>
    <t>Jong</t>
  </si>
  <si>
    <t>Shortt</t>
  </si>
  <si>
    <t>Melodie</t>
  </si>
  <si>
    <t>Alastair</t>
  </si>
  <si>
    <t>Mackenzie</t>
  </si>
  <si>
    <t>Mandy</t>
  </si>
  <si>
    <t>Dennison</t>
  </si>
  <si>
    <t>Shane</t>
  </si>
  <si>
    <t xml:space="preserve">Nicholas </t>
  </si>
  <si>
    <t>Kate</t>
  </si>
  <si>
    <t>Larson</t>
  </si>
  <si>
    <t>Jessica</t>
  </si>
  <si>
    <t>Trev</t>
  </si>
  <si>
    <t>2011 COMP DOUBLES</t>
  </si>
  <si>
    <t>Top 12</t>
  </si>
  <si>
    <t>Partner</t>
  </si>
  <si>
    <t>20's</t>
  </si>
  <si>
    <t>Score</t>
  </si>
  <si>
    <t>Robert E.</t>
  </si>
  <si>
    <t>Tony Snyder</t>
  </si>
  <si>
    <t>Gerald Vaillancourt</t>
  </si>
  <si>
    <t>Stephen Pedersen</t>
  </si>
  <si>
    <t>Donald Coulthard</t>
  </si>
  <si>
    <t>Clinton McDougale</t>
  </si>
  <si>
    <t>Art Eby</t>
  </si>
  <si>
    <t>Greg Sauter</t>
  </si>
  <si>
    <t>Melissa Church</t>
  </si>
  <si>
    <t>Kohl Hedley</t>
  </si>
  <si>
    <t>Andrew Galloway</t>
  </si>
  <si>
    <t>Rob Flood</t>
  </si>
  <si>
    <t>Zac Anderson</t>
  </si>
  <si>
    <t>Martin Stief</t>
  </si>
  <si>
    <t>Sue Battie</t>
  </si>
  <si>
    <t>Eric Wilburn</t>
  </si>
  <si>
    <t>Tristan Whytock</t>
  </si>
  <si>
    <t>Marco Marrazza</t>
  </si>
  <si>
    <t>Elliott Engelmann</t>
  </si>
  <si>
    <t>Greg Maxfield</t>
  </si>
  <si>
    <t>Ryan Lynch</t>
  </si>
  <si>
    <t>Brent Sheldon</t>
  </si>
  <si>
    <t>2011 RECREATIONAL DOUBLES</t>
  </si>
  <si>
    <t>R20's</t>
  </si>
  <si>
    <t>RScore</t>
  </si>
  <si>
    <t>Jason McCann</t>
  </si>
  <si>
    <t>Murray Mattison</t>
  </si>
  <si>
    <t>Dennis Ernest</t>
  </si>
  <si>
    <t>John Thompson</t>
  </si>
  <si>
    <t>Dan Baer</t>
  </si>
  <si>
    <t>Andres Loomer</t>
  </si>
  <si>
    <t>Gary Kraemer</t>
  </si>
  <si>
    <t>Bob Grasby</t>
  </si>
  <si>
    <t>Jacob Sweet</t>
  </si>
  <si>
    <t>Davin Seiersen</t>
  </si>
  <si>
    <t>Mike Yourk</t>
  </si>
  <si>
    <t>Kristin Vaillancourt</t>
  </si>
  <si>
    <t>Marty Vamos</t>
  </si>
  <si>
    <t>Daub</t>
  </si>
  <si>
    <t>Brian Pagerkopf</t>
  </si>
  <si>
    <t>Greg Hermer</t>
  </si>
  <si>
    <t>Steve Wingfield</t>
  </si>
  <si>
    <t>David R.</t>
  </si>
  <si>
    <t>Paul Delauw</t>
  </si>
  <si>
    <t>Darlene Cunningham</t>
  </si>
  <si>
    <t>Steve LeFaive</t>
  </si>
  <si>
    <t xml:space="preserve">Pam </t>
  </si>
  <si>
    <t>Giuliana DiPaola</t>
  </si>
  <si>
    <t>Brian Hesketh</t>
  </si>
  <si>
    <t>Scott Leis</t>
  </si>
  <si>
    <t>Shawn Van Osch</t>
  </si>
  <si>
    <t>Nick Morra</t>
  </si>
  <si>
    <t>Anne</t>
  </si>
  <si>
    <t>Marie Boyle Reinman</t>
  </si>
  <si>
    <t>Marie Lobb</t>
  </si>
  <si>
    <t>Len Lobb</t>
  </si>
  <si>
    <t>Nancy Farmer</t>
  </si>
  <si>
    <t>Graham Cummins</t>
  </si>
  <si>
    <t>Daniel Sweet</t>
  </si>
  <si>
    <t>Dylan Ford</t>
  </si>
  <si>
    <t>Luke Van Osch</t>
  </si>
  <si>
    <t>Murray Scott</t>
  </si>
  <si>
    <t>Abijah Jong</t>
  </si>
  <si>
    <t>Ron Sweet</t>
  </si>
  <si>
    <t>Melodie Sweet</t>
  </si>
  <si>
    <t>Mackenzie Thacker</t>
  </si>
  <si>
    <t>Shane Davidson</t>
  </si>
  <si>
    <t>Trev Ford</t>
  </si>
  <si>
    <t>2011 ADULT SINGLES</t>
  </si>
  <si>
    <t>Top 16</t>
  </si>
  <si>
    <t>Top 4</t>
  </si>
  <si>
    <t>2011 RECREATIONAL SINGLES</t>
  </si>
  <si>
    <t>2011 Belleville Crokinole Tournament</t>
  </si>
  <si>
    <t>Preliminary Results</t>
  </si>
  <si>
    <t>Divison A Results</t>
  </si>
  <si>
    <t>Player</t>
  </si>
  <si>
    <t>Games</t>
  </si>
  <si>
    <t>Lawerence Wicks</t>
  </si>
  <si>
    <t>35 Plus 2</t>
  </si>
  <si>
    <t>34 Plus 1</t>
  </si>
  <si>
    <t>Ken Anderson</t>
  </si>
  <si>
    <t>Jairo Munoz</t>
  </si>
  <si>
    <t>Division B Results</t>
  </si>
  <si>
    <t>Mathew O'bach</t>
  </si>
  <si>
    <t>Shirley Sager</t>
  </si>
  <si>
    <t>Betty Waite</t>
  </si>
  <si>
    <t>Terry Kruyk</t>
  </si>
  <si>
    <t>Sara Tarle</t>
  </si>
  <si>
    <t>Ontario Doubles Crokinole Championship 2011  (Stratford)</t>
  </si>
  <si>
    <t>A FINALS</t>
  </si>
  <si>
    <t>OVERALL NCA POINTS</t>
  </si>
  <si>
    <t>Player Names</t>
  </si>
  <si>
    <t>POOL A  (am)</t>
  </si>
  <si>
    <t>POOL B (am)</t>
  </si>
  <si>
    <t>Arnup/Miltenberg</t>
  </si>
  <si>
    <t>Brian Cook/ Fred Slater</t>
  </si>
  <si>
    <t>Beierling/Beierling</t>
  </si>
  <si>
    <t>Johnston/Johnston</t>
  </si>
  <si>
    <t>Slater/Cook</t>
  </si>
  <si>
    <t>Joe Arnup/Eric Miltenberg</t>
  </si>
  <si>
    <t>Arnup/Miltenbug</t>
  </si>
  <si>
    <t>Cook/Keupfer</t>
  </si>
  <si>
    <t>Cook/Slater</t>
  </si>
  <si>
    <t>Brown/Brown</t>
  </si>
  <si>
    <t>Hartman/Snyder</t>
  </si>
  <si>
    <t>Paul Hartman/Tony Snyder</t>
  </si>
  <si>
    <t>Haymes/Haymes</t>
  </si>
  <si>
    <t>Conrad/Kiggins</t>
  </si>
  <si>
    <t>Ron Haymes/Ray Haymes</t>
  </si>
  <si>
    <t>Protas/Ernest</t>
  </si>
  <si>
    <t>Rex Johnston/Tom Johnston</t>
  </si>
  <si>
    <t>Matthison/Matthison</t>
  </si>
  <si>
    <t>Hogan/Wicks</t>
  </si>
  <si>
    <t>Cook/Slater Defeat Arnup/Miltenberg 2-0 In Head to Head Final</t>
  </si>
  <si>
    <t>Jon Conrad/Barry Kiggins</t>
  </si>
  <si>
    <t>Gorsline/Gauthier</t>
  </si>
  <si>
    <t>Matthison/Reesor</t>
  </si>
  <si>
    <t>Leitch/Lefaive</t>
  </si>
  <si>
    <t>Martin/Fulop</t>
  </si>
  <si>
    <t>Clare Kuepfer/Neil Cook</t>
  </si>
  <si>
    <t>Lobb/Grant</t>
  </si>
  <si>
    <t>Doucette/Robinson</t>
  </si>
  <si>
    <t>Jason Hogan/Lawrence Wicks</t>
  </si>
  <si>
    <t>Carroll/Southorn</t>
  </si>
  <si>
    <t>Cunningham/Cunningham</t>
  </si>
  <si>
    <t>Greg Matthison/Ron Reesor</t>
  </si>
  <si>
    <t>Louis Gauthier/Chris Gorsline</t>
  </si>
  <si>
    <t>Beierling/Hayter</t>
  </si>
  <si>
    <t>Howard Martin/Joe Fulop</t>
  </si>
  <si>
    <t>Ab Leitch/Steve Lefaive</t>
  </si>
  <si>
    <t>B FINALS</t>
  </si>
  <si>
    <t>Reg Matthison/Murray Matthison</t>
  </si>
  <si>
    <t>Alex Protas/Dennis Ernest</t>
  </si>
  <si>
    <t>POOL A (pm)</t>
  </si>
  <si>
    <t>POOL B  (pm)</t>
  </si>
  <si>
    <t>Scott Lobb/Stewart Grant</t>
  </si>
  <si>
    <t>Lise Doucette/Karen Robinson</t>
  </si>
  <si>
    <t>Peter Cunningham/Bette Cunningham</t>
  </si>
  <si>
    <t>Joan Beierling/Marg Hayter</t>
  </si>
  <si>
    <t>Ted Southorn/Jim Carroll</t>
  </si>
  <si>
    <t>Carol Cook/Cathy Keupfer</t>
  </si>
  <si>
    <t># of byes</t>
  </si>
  <si>
    <t>total - score</t>
  </si>
  <si>
    <t>total - 20's</t>
  </si>
  <si>
    <t>Adj. &gt; 18 games</t>
  </si>
  <si>
    <t>Placing</t>
  </si>
  <si>
    <t>NCA POINTS</t>
  </si>
  <si>
    <t>Robert Bonnet</t>
  </si>
  <si>
    <t>Neil Cook</t>
  </si>
  <si>
    <t>Bill Mac Donald</t>
  </si>
  <si>
    <t>Carl Jolley</t>
  </si>
  <si>
    <t>Clark Campbell</t>
  </si>
  <si>
    <t>Bessie Phillips</t>
  </si>
  <si>
    <t>Max Hosken</t>
  </si>
  <si>
    <t>Carol Cook</t>
  </si>
  <si>
    <t>Eleanor  Reed</t>
  </si>
  <si>
    <t>Bob Patterson</t>
  </si>
  <si>
    <t>Sharon Jolley</t>
  </si>
  <si>
    <t>Paul Wagler</t>
  </si>
  <si>
    <t>Maxine Whitmore</t>
  </si>
  <si>
    <t>Arnold Cook</t>
  </si>
  <si>
    <t>Maria Nicholls</t>
  </si>
  <si>
    <t>Peggy Patterson</t>
  </si>
  <si>
    <t>total.- score</t>
  </si>
  <si>
    <t>total.- 20's</t>
  </si>
  <si>
    <t>Adj. &gt; 19 games</t>
  </si>
  <si>
    <t>PLAYOFFS</t>
  </si>
  <si>
    <t>Brian  Cook</t>
  </si>
  <si>
    <t>Joe  Arnop</t>
  </si>
  <si>
    <t>Eric  Miltenburg</t>
  </si>
  <si>
    <t>Paul  Brubacher</t>
  </si>
  <si>
    <t>Jon  Conrad</t>
  </si>
  <si>
    <t>Jason  Biererling</t>
  </si>
  <si>
    <t>Fred  Slater</t>
  </si>
  <si>
    <t>Barry  Kiggins</t>
  </si>
  <si>
    <t>Louis  Gauthier</t>
  </si>
  <si>
    <t>Dave  Brown</t>
  </si>
  <si>
    <t>Clare  Kuepfer</t>
  </si>
  <si>
    <t>Golden Horseshoe 2012</t>
  </si>
  <si>
    <t>A Pool</t>
  </si>
  <si>
    <t>Andrew van Andel</t>
  </si>
  <si>
    <t>B Pool</t>
  </si>
  <si>
    <t>John O'Brien</t>
  </si>
  <si>
    <t>Dale Henry</t>
  </si>
  <si>
    <t>2012 BC Doubles</t>
  </si>
  <si>
    <t>Brian Cook/Fred  Slater</t>
  </si>
  <si>
    <t>Ed Ripley/Jordon Ripley</t>
  </si>
  <si>
    <t>Quinn Erzinger/Ed Erzinger</t>
  </si>
  <si>
    <t>Linda Irvine/Lou Dobos</t>
  </si>
  <si>
    <t>Michael  Hughes/Clay Cederholm</t>
  </si>
  <si>
    <t>Denis Chartier/Richard Guptill</t>
  </si>
  <si>
    <t>Brian Wensley/Clif Antypowich</t>
  </si>
  <si>
    <t>Adrian Conradi/Craig Engeleson</t>
  </si>
  <si>
    <t>Kyle Jones/Rylan Hernberg</t>
  </si>
  <si>
    <t>Len Willems/Evilene Willems</t>
  </si>
  <si>
    <t>Adrian Conradi</t>
  </si>
  <si>
    <t>Quinn Erzinger</t>
  </si>
  <si>
    <t>Jody Good</t>
  </si>
  <si>
    <t>Michael  Hughes</t>
  </si>
  <si>
    <t>Tom MacDonald</t>
  </si>
  <si>
    <t>Len Willems</t>
  </si>
  <si>
    <t>Craig Engeleson</t>
  </si>
  <si>
    <t>Lou Dobos</t>
  </si>
  <si>
    <t>Evilene Willems</t>
  </si>
  <si>
    <t>Charlene Ripley</t>
  </si>
  <si>
    <t>2012 BC Singles - Competitive</t>
  </si>
  <si>
    <t>Jordan Ripley</t>
  </si>
  <si>
    <t>Valerie Arnup</t>
  </si>
  <si>
    <t>Doug  Willis</t>
  </si>
  <si>
    <t>Elle Good</t>
  </si>
  <si>
    <t>Gerry Lelonde</t>
  </si>
  <si>
    <t>Kyle Jones</t>
  </si>
  <si>
    <t>Clayton Cedarholm</t>
  </si>
  <si>
    <t>Rylan Hernberg</t>
  </si>
  <si>
    <t>2012 BC Singles - Recreational</t>
  </si>
  <si>
    <t>Jon C</t>
  </si>
  <si>
    <t>Robert B</t>
  </si>
  <si>
    <t>A</t>
  </si>
  <si>
    <t>Roy C</t>
  </si>
  <si>
    <t>B</t>
  </si>
  <si>
    <t xml:space="preserve">Ben M </t>
  </si>
  <si>
    <t>Ray B</t>
  </si>
  <si>
    <t>Tom D</t>
  </si>
  <si>
    <t>Robert Bonnett</t>
  </si>
  <si>
    <t>Joe A</t>
  </si>
  <si>
    <t>Kent R</t>
  </si>
  <si>
    <t xml:space="preserve">Karen R </t>
  </si>
  <si>
    <t xml:space="preserve">Jason B </t>
  </si>
  <si>
    <t>Ben Moberquette</t>
  </si>
  <si>
    <t xml:space="preserve">Nathan W </t>
  </si>
  <si>
    <t>Karen R</t>
  </si>
  <si>
    <t>Peter C</t>
  </si>
  <si>
    <t>Peter Cunningham</t>
  </si>
  <si>
    <t xml:space="preserve">Sharon W </t>
  </si>
  <si>
    <t>Ab L</t>
  </si>
  <si>
    <t>Ab Leitch</t>
  </si>
  <si>
    <t>Sharon W</t>
  </si>
  <si>
    <t xml:space="preserve">Diane K </t>
  </si>
  <si>
    <t>Dick Brown</t>
  </si>
  <si>
    <t>Clare K</t>
  </si>
  <si>
    <t>Dick B</t>
  </si>
  <si>
    <t>Rex Johnston</t>
  </si>
  <si>
    <t>Plus1</t>
  </si>
  <si>
    <t xml:space="preserve">Tom J </t>
  </si>
  <si>
    <t xml:space="preserve">June C </t>
  </si>
  <si>
    <t>June C</t>
  </si>
  <si>
    <t>Barry M</t>
  </si>
  <si>
    <t>Tom W</t>
  </si>
  <si>
    <t>Fred S</t>
  </si>
  <si>
    <t>Bette Cunningham</t>
  </si>
  <si>
    <t>Rex J</t>
  </si>
  <si>
    <t>Bette C</t>
  </si>
  <si>
    <t>Barry K</t>
  </si>
  <si>
    <t>Greg M</t>
  </si>
  <si>
    <t xml:space="preserve">Fred S </t>
  </si>
  <si>
    <t>Barry Momberquette</t>
  </si>
  <si>
    <t xml:space="preserve">Howard M </t>
  </si>
  <si>
    <t>Louis G</t>
  </si>
  <si>
    <t>Peter T</t>
  </si>
  <si>
    <t>Competitive Pool C</t>
  </si>
  <si>
    <t>Paul B</t>
  </si>
  <si>
    <t xml:space="preserve">Dave B </t>
  </si>
  <si>
    <t>Chris G</t>
  </si>
  <si>
    <t>Dale H</t>
  </si>
  <si>
    <t>2012 PEI Singles</t>
  </si>
  <si>
    <t>Derek Hale</t>
  </si>
  <si>
    <t>Keir Ford</t>
  </si>
  <si>
    <t>Larry Drake</t>
  </si>
  <si>
    <t>Gloria Matheson</t>
  </si>
  <si>
    <t>Blois Weeks</t>
  </si>
  <si>
    <t>Richard Hitzelberger</t>
  </si>
  <si>
    <t>David Hunter</t>
  </si>
  <si>
    <t>Del Moore</t>
  </si>
  <si>
    <t>Velda MacKinnon</t>
  </si>
  <si>
    <t>Shirley Moore</t>
  </si>
  <si>
    <t>Heidi Hitzelberger</t>
  </si>
  <si>
    <t>Kellie Lynn Younker</t>
  </si>
  <si>
    <t>Lois Moore</t>
  </si>
  <si>
    <t>Flo Younker</t>
  </si>
  <si>
    <t>Carla Moore</t>
  </si>
  <si>
    <t>Stirling Jenkins</t>
  </si>
  <si>
    <t>Pts</t>
  </si>
  <si>
    <t>Playoff Finish</t>
  </si>
  <si>
    <t>2012 PEI Doubles</t>
  </si>
  <si>
    <t>Nathan Walsh/Clare Kuepfer</t>
  </si>
  <si>
    <t>Wilfred Smith/Lawson Lea</t>
  </si>
  <si>
    <t>Don Wood/Travis Wood</t>
  </si>
  <si>
    <t>Everett Boulter/John MacDonald</t>
  </si>
  <si>
    <t>Eric Miltenburg/Tom Doucette</t>
  </si>
  <si>
    <t>Norma Laird/Margaret Wigginton</t>
  </si>
  <si>
    <t>Donald Steeves/Syd Myers</t>
  </si>
  <si>
    <t>Ann Boswell/Dale Boswell</t>
  </si>
  <si>
    <t>Barbara Weeks/Derek Hale</t>
  </si>
  <si>
    <t>Heidi Hitzelberger/Richard Hitzelberger</t>
  </si>
  <si>
    <t>Blois Weeks/Wendell Jewell</t>
  </si>
  <si>
    <t>Douglas Neil/Bea Doiron</t>
  </si>
  <si>
    <t>Linda Acorn/Sara MacLean</t>
  </si>
  <si>
    <t>Hazel Pippy/Lloyd Jenkins</t>
  </si>
  <si>
    <t>Shirley Moore/Del Moore</t>
  </si>
  <si>
    <t>Gloria Matheson/Robert Weeks</t>
  </si>
  <si>
    <t>Fred Doughart/Grant Laird</t>
  </si>
  <si>
    <t>Margaret MacKinley/Buddy MacKinley</t>
  </si>
  <si>
    <t>David Hunter/Mike Doyle</t>
  </si>
  <si>
    <t>Larry Drake/George Doughart</t>
  </si>
  <si>
    <t>Hazel MacKenzie/Alma Steeves</t>
  </si>
  <si>
    <t>David Younker/Kellie Lynn Younker</t>
  </si>
  <si>
    <t>Stirling Jenkins/Linda Lea</t>
  </si>
  <si>
    <t>Lois Moore/Dean MacFadyen</t>
  </si>
  <si>
    <t>Mae MacLeod/Velda MacKinnon</t>
  </si>
  <si>
    <t>Leo Walsh/Dixie Vickerson</t>
  </si>
  <si>
    <t>Brian Moore/Carla Moore</t>
  </si>
  <si>
    <t>Pam Johnston/Ann Younker</t>
  </si>
  <si>
    <t>pts</t>
  </si>
  <si>
    <t>Cecil Wittich</t>
  </si>
  <si>
    <t>Joe Richards</t>
  </si>
  <si>
    <t>Rueben Jongsma</t>
  </si>
  <si>
    <t>Wayne Berry</t>
  </si>
  <si>
    <t>Abijan Jongsma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</si>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</sst>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164" formatCode="0.0"/>
    <numFmt numFmtId="165" formatCode="\$#,##0.00;[Red]&quot;-$&quot;#,##0.00"/>
    <numFmt numFmtId="166" formatCode="[$$-409]#,##0.00;[Red]\-[$$-409]#,##0.00"/>
  </numFmts>
  <fonts count="39" x14ac:knownFonts="1">
    <font>
      <sz val="12"/>
      <color theme="1"/>
      <name val="Calibri"/>
      <family val="2"/>
      <scheme val="minor"/>
    </font>
    <font>
      <b/>
      <sz val="22"/>
      <name val="Arial"/>
      <family val="2"/>
    </font>
    <font>
      <sz val="12"/>
      <name val="Arial"/>
    </font>
    <font>
      <sz val="10"/>
      <name val="Arial"/>
    </font>
    <font>
      <sz val="20"/>
      <name val="Arial"/>
    </font>
    <font>
      <sz val="14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name val="Arial"/>
      <family val="2"/>
    </font>
    <font>
      <sz val="14"/>
      <color indexed="10"/>
      <name val="Arial"/>
    </font>
    <font>
      <sz val="14"/>
      <name val="Comic Sans MS"/>
      <family val="4"/>
    </font>
    <font>
      <sz val="36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4"/>
      <color indexed="8"/>
      <name val="Arial"/>
      <family val="2"/>
    </font>
    <font>
      <sz val="11"/>
      <name val="Arial"/>
    </font>
    <font>
      <b/>
      <sz val="16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sz val="11"/>
      <name val="Comic Sans MS"/>
      <family val="4"/>
    </font>
    <font>
      <b/>
      <u/>
      <sz val="14"/>
      <color indexed="8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indexed="8"/>
      <name val="Calibri"/>
      <family val="2"/>
    </font>
    <font>
      <b/>
      <u/>
      <sz val="14"/>
      <color indexed="8"/>
      <name val="Arial"/>
      <family val="2"/>
    </font>
    <font>
      <u/>
      <sz val="11"/>
      <color indexed="8"/>
      <name val="Arial"/>
      <family val="2"/>
    </font>
    <font>
      <strike/>
      <sz val="11"/>
      <color indexed="8"/>
      <name val="Arial"/>
      <family val="2"/>
    </font>
    <font>
      <sz val="11"/>
      <color indexed="8"/>
      <name val="Calibri"/>
      <family val="2"/>
    </font>
    <font>
      <b/>
      <sz val="1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4"/>
      <color indexed="10"/>
      <name val="Arial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u/>
      <sz val="14"/>
      <name val="Arial"/>
      <family val="2"/>
    </font>
  </fonts>
  <fills count="2">
    <fill>
      <patternFill patternType="none"/>
    </fill>
    <fill>
      <patternFill patternType="gray125"/>
    </fill>
  </fills>
  <borders count="1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/>
      <diagonal/>
    </border>
    <border>
      <left style="thick">
        <color indexed="8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8"/>
      </left>
      <right/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9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6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17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64" fontId="5" fillId="0" borderId="3" xfId="0" applyNumberFormat="1" applyFont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/>
    </xf>
    <xf numFmtId="0" fontId="5" fillId="0" borderId="13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3" xfId="8" applyFont="1" applyFill="1" applyBorder="1" applyAlignment="1">
      <alignment horizontal="center" vertical="top" wrapText="1"/>
    </xf>
    <xf numFmtId="0" fontId="5" fillId="0" borderId="19" xfId="0" applyFont="1" applyBorder="1"/>
    <xf numFmtId="0" fontId="5" fillId="0" borderId="13" xfId="8" applyFont="1" applyBorder="1" applyAlignment="1">
      <alignment horizontal="center"/>
    </xf>
    <xf numFmtId="0" fontId="5" fillId="0" borderId="13" xfId="8" applyFont="1" applyBorder="1" applyAlignment="1">
      <alignment horizontal="center" vertical="top" wrapText="1"/>
    </xf>
    <xf numFmtId="0" fontId="5" fillId="0" borderId="0" xfId="0" applyFont="1" applyBorder="1"/>
    <xf numFmtId="0" fontId="5" fillId="0" borderId="20" xfId="0" applyFont="1" applyFill="1" applyBorder="1" applyAlignment="1">
      <alignment horizontal="center"/>
    </xf>
    <xf numFmtId="0" fontId="8" fillId="0" borderId="0" xfId="0" applyFont="1"/>
    <xf numFmtId="0" fontId="5" fillId="0" borderId="3" xfId="0" applyFont="1" applyBorder="1"/>
    <xf numFmtId="0" fontId="5" fillId="0" borderId="15" xfId="0" applyFont="1" applyBorder="1" applyAlignment="1">
      <alignment horizontal="center"/>
    </xf>
    <xf numFmtId="0" fontId="4" fillId="0" borderId="0" xfId="0" applyFont="1" applyBorder="1"/>
    <xf numFmtId="0" fontId="5" fillId="0" borderId="23" xfId="0" applyFont="1" applyBorder="1"/>
    <xf numFmtId="0" fontId="5" fillId="0" borderId="16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5" fillId="0" borderId="30" xfId="0" applyFont="1" applyBorder="1" applyAlignment="1">
      <alignment horizontal="center"/>
    </xf>
    <xf numFmtId="0" fontId="5" fillId="0" borderId="17" xfId="0" applyFont="1" applyBorder="1"/>
    <xf numFmtId="0" fontId="5" fillId="0" borderId="17" xfId="0" applyFont="1" applyFill="1" applyBorder="1"/>
    <xf numFmtId="0" fontId="5" fillId="0" borderId="8" xfId="0" applyFont="1" applyFill="1" applyBorder="1"/>
    <xf numFmtId="0" fontId="5" fillId="0" borderId="12" xfId="0" applyFont="1" applyFill="1" applyBorder="1"/>
    <xf numFmtId="0" fontId="5" fillId="0" borderId="29" xfId="0" applyFont="1" applyBorder="1" applyAlignment="1">
      <alignment horizontal="center"/>
    </xf>
    <xf numFmtId="0" fontId="5" fillId="0" borderId="8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10" xfId="0" applyFont="1" applyFill="1" applyBorder="1"/>
    <xf numFmtId="0" fontId="5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32" xfId="0" applyFont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2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164" fontId="5" fillId="0" borderId="3" xfId="0" applyNumberFormat="1" applyFont="1" applyBorder="1" applyAlignment="1">
      <alignment horizontal="center"/>
    </xf>
    <xf numFmtId="0" fontId="5" fillId="0" borderId="32" xfId="8" applyFont="1" applyBorder="1" applyAlignment="1">
      <alignment horizontal="center" vertical="top" wrapText="1"/>
    </xf>
    <xf numFmtId="0" fontId="5" fillId="0" borderId="32" xfId="8" applyFont="1" applyBorder="1" applyAlignment="1">
      <alignment horizontal="center"/>
    </xf>
    <xf numFmtId="0" fontId="5" fillId="0" borderId="32" xfId="8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top" wrapText="1"/>
    </xf>
    <xf numFmtId="0" fontId="3" fillId="0" borderId="0" xfId="0" applyFont="1" applyBorder="1"/>
    <xf numFmtId="0" fontId="5" fillId="0" borderId="44" xfId="8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38" xfId="0" applyFont="1" applyBorder="1" applyAlignment="1">
      <alignment horizontal="center"/>
    </xf>
    <xf numFmtId="0" fontId="4" fillId="0" borderId="0" xfId="0" applyFont="1"/>
    <xf numFmtId="0" fontId="4" fillId="0" borderId="0" xfId="0" applyFont="1" applyFill="1" applyBorder="1"/>
    <xf numFmtId="0" fontId="5" fillId="0" borderId="25" xfId="0" applyFont="1" applyFill="1" applyBorder="1"/>
    <xf numFmtId="0" fontId="11" fillId="0" borderId="0" xfId="0" applyFont="1"/>
    <xf numFmtId="0" fontId="11" fillId="0" borderId="26" xfId="0" applyFont="1" applyBorder="1" applyAlignment="1">
      <alignment horizontal="left"/>
    </xf>
    <xf numFmtId="0" fontId="11" fillId="0" borderId="26" xfId="0" applyFont="1" applyBorder="1"/>
    <xf numFmtId="0" fontId="12" fillId="0" borderId="0" xfId="0" applyFont="1"/>
    <xf numFmtId="0" fontId="8" fillId="0" borderId="26" xfId="0" applyFont="1" applyBorder="1"/>
    <xf numFmtId="0" fontId="3" fillId="0" borderId="0" xfId="0" applyFont="1" applyFill="1"/>
    <xf numFmtId="0" fontId="0" fillId="0" borderId="26" xfId="0" applyFill="1" applyBorder="1"/>
    <xf numFmtId="0" fontId="5" fillId="0" borderId="26" xfId="0" applyFont="1" applyBorder="1" applyAlignment="1">
      <alignment horizontal="center"/>
    </xf>
    <xf numFmtId="0" fontId="5" fillId="0" borderId="16" xfId="0" applyFont="1" applyFill="1" applyBorder="1"/>
    <xf numFmtId="0" fontId="4" fillId="0" borderId="1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/>
    </xf>
    <xf numFmtId="0" fontId="4" fillId="0" borderId="8" xfId="0" applyFont="1" applyBorder="1" applyAlignment="1">
      <alignment horizontal="center" vertical="top" wrapText="1"/>
    </xf>
    <xf numFmtId="0" fontId="5" fillId="0" borderId="7" xfId="0" applyFont="1" applyFill="1" applyBorder="1"/>
    <xf numFmtId="0" fontId="5" fillId="0" borderId="26" xfId="0" applyFont="1" applyBorder="1" applyAlignment="1">
      <alignment horizontal="left"/>
    </xf>
    <xf numFmtId="0" fontId="5" fillId="0" borderId="0" xfId="0" applyFont="1" applyFill="1"/>
    <xf numFmtId="0" fontId="4" fillId="0" borderId="8" xfId="0" applyFont="1" applyFill="1" applyBorder="1" applyAlignment="1">
      <alignment horizontal="center" vertical="top" wrapText="1"/>
    </xf>
    <xf numFmtId="0" fontId="5" fillId="0" borderId="11" xfId="0" applyFont="1" applyFill="1" applyBorder="1"/>
    <xf numFmtId="0" fontId="4" fillId="0" borderId="1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3" xfId="0" applyBorder="1" applyAlignment="1">
      <alignment horizontal="center"/>
    </xf>
    <xf numFmtId="0" fontId="0" fillId="0" borderId="13" xfId="0" applyBorder="1"/>
    <xf numFmtId="0" fontId="13" fillId="0" borderId="0" xfId="0" applyFont="1" applyBorder="1"/>
    <xf numFmtId="0" fontId="8" fillId="0" borderId="0" xfId="0" applyFont="1" applyBorder="1" applyAlignment="1"/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5" fillId="0" borderId="3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1" xfId="8" applyFont="1" applyFill="1" applyBorder="1" applyAlignment="1">
      <alignment horizontal="center" vertical="top" wrapText="1"/>
    </xf>
    <xf numFmtId="0" fontId="5" fillId="0" borderId="21" xfId="8" applyFont="1" applyFill="1" applyBorder="1" applyAlignment="1">
      <alignment horizontal="center" vertical="top" wrapText="1"/>
    </xf>
    <xf numFmtId="0" fontId="5" fillId="0" borderId="0" xfId="8" applyFont="1" applyFill="1" applyBorder="1" applyAlignment="1">
      <alignment horizontal="center" vertical="top" wrapText="1"/>
    </xf>
    <xf numFmtId="164" fontId="5" fillId="0" borderId="0" xfId="0" applyNumberFormat="1" applyFont="1" applyFill="1" applyBorder="1" applyAlignment="1">
      <alignment horizontal="center" vertical="top" wrapText="1"/>
    </xf>
    <xf numFmtId="0" fontId="5" fillId="0" borderId="0" xfId="7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Border="1" applyAlignment="1">
      <alignment horizontal="right"/>
    </xf>
    <xf numFmtId="0" fontId="5" fillId="0" borderId="3" xfId="0" applyFont="1" applyBorder="1" applyAlignment="1">
      <alignment horizontal="center" wrapText="1"/>
    </xf>
    <xf numFmtId="8" fontId="5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left"/>
    </xf>
    <xf numFmtId="0" fontId="13" fillId="0" borderId="0" xfId="0" applyFont="1"/>
    <xf numFmtId="0" fontId="5" fillId="0" borderId="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7" xfId="0" applyFont="1" applyBorder="1"/>
    <xf numFmtId="0" fontId="5" fillId="0" borderId="11" xfId="0" applyFont="1" applyBorder="1"/>
    <xf numFmtId="0" fontId="0" fillId="0" borderId="0" xfId="0" applyAlignment="1"/>
    <xf numFmtId="0" fontId="8" fillId="0" borderId="0" xfId="0" applyFont="1" applyAlignment="1"/>
    <xf numFmtId="0" fontId="2" fillId="0" borderId="0" xfId="0" applyFont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51" xfId="0" applyFont="1" applyBorder="1"/>
    <xf numFmtId="0" fontId="2" fillId="0" borderId="46" xfId="0" applyFont="1" applyBorder="1" applyAlignment="1">
      <alignment horizontal="center" vertical="top" wrapText="1"/>
    </xf>
    <xf numFmtId="0" fontId="2" fillId="0" borderId="52" xfId="0" applyFont="1" applyBorder="1"/>
    <xf numFmtId="0" fontId="2" fillId="0" borderId="46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0" xfId="0" applyFont="1" applyFill="1" applyBorder="1"/>
    <xf numFmtId="0" fontId="2" fillId="0" borderId="53" xfId="0" applyFont="1" applyBorder="1"/>
    <xf numFmtId="0" fontId="4" fillId="0" borderId="0" xfId="0" applyFont="1" applyAlignment="1"/>
    <xf numFmtId="164" fontId="0" fillId="0" borderId="0" xfId="0" applyNumberFormat="1" applyBorder="1" applyAlignment="1">
      <alignment horizontal="center"/>
    </xf>
    <xf numFmtId="0" fontId="0" fillId="0" borderId="0" xfId="0" applyBorder="1" applyAlignment="1"/>
    <xf numFmtId="0" fontId="9" fillId="0" borderId="0" xfId="0" applyFont="1" applyAlignment="1">
      <alignment horizontal="center"/>
    </xf>
    <xf numFmtId="164" fontId="0" fillId="0" borderId="0" xfId="0" applyNumberFormat="1"/>
    <xf numFmtId="0" fontId="5" fillId="0" borderId="3" xfId="0" applyFont="1" applyBorder="1" applyAlignment="1"/>
    <xf numFmtId="0" fontId="5" fillId="0" borderId="23" xfId="0" applyFont="1" applyBorder="1" applyAlignment="1"/>
    <xf numFmtId="0" fontId="14" fillId="0" borderId="14" xfId="0" applyFont="1" applyFill="1" applyBorder="1" applyAlignment="1">
      <alignment vertical="center"/>
    </xf>
    <xf numFmtId="0" fontId="14" fillId="0" borderId="14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top" wrapText="1"/>
    </xf>
    <xf numFmtId="0" fontId="14" fillId="0" borderId="13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top" wrapText="1"/>
    </xf>
    <xf numFmtId="0" fontId="9" fillId="0" borderId="32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/>
    </xf>
    <xf numFmtId="164" fontId="5" fillId="0" borderId="30" xfId="0" applyNumberFormat="1" applyFont="1" applyBorder="1" applyAlignment="1">
      <alignment horizontal="center" vertical="top" wrapText="1"/>
    </xf>
    <xf numFmtId="0" fontId="9" fillId="0" borderId="32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9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5" fillId="0" borderId="13" xfId="0" applyFont="1" applyFill="1" applyBorder="1" applyAlignment="1"/>
    <xf numFmtId="0" fontId="9" fillId="0" borderId="32" xfId="8" applyFont="1" applyBorder="1" applyAlignment="1">
      <alignment horizontal="center"/>
    </xf>
    <xf numFmtId="164" fontId="5" fillId="0" borderId="0" xfId="0" applyNumberFormat="1" applyFont="1"/>
    <xf numFmtId="0" fontId="9" fillId="0" borderId="32" xfId="8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vertical="center"/>
    </xf>
    <xf numFmtId="0" fontId="5" fillId="0" borderId="13" xfId="7" applyFont="1" applyBorder="1" applyAlignment="1"/>
    <xf numFmtId="0" fontId="5" fillId="0" borderId="13" xfId="7" applyFont="1" applyFill="1" applyBorder="1" applyAlignment="1"/>
    <xf numFmtId="0" fontId="5" fillId="0" borderId="19" xfId="0" applyFont="1" applyFill="1" applyBorder="1"/>
    <xf numFmtId="164" fontId="5" fillId="0" borderId="0" xfId="0" applyNumberFormat="1" applyFont="1" applyBorder="1"/>
    <xf numFmtId="0" fontId="14" fillId="0" borderId="13" xfId="0" applyFont="1" applyBorder="1" applyAlignment="1"/>
    <xf numFmtId="0" fontId="14" fillId="0" borderId="8" xfId="0" applyFont="1" applyBorder="1" applyAlignment="1">
      <alignment horizontal="center"/>
    </xf>
    <xf numFmtId="0" fontId="5" fillId="0" borderId="13" xfId="7" applyNumberFormat="1" applyFont="1" applyFill="1" applyBorder="1" applyAlignment="1"/>
    <xf numFmtId="0" fontId="14" fillId="0" borderId="7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5" fillId="0" borderId="7" xfId="7" applyFont="1" applyFill="1" applyBorder="1" applyAlignment="1"/>
    <xf numFmtId="0" fontId="5" fillId="0" borderId="60" xfId="7" applyFont="1" applyFill="1" applyBorder="1" applyAlignment="1"/>
    <xf numFmtId="0" fontId="5" fillId="0" borderId="7" xfId="0" applyFont="1" applyFill="1" applyBorder="1" applyAlignment="1"/>
    <xf numFmtId="0" fontId="5" fillId="0" borderId="60" xfId="0" applyFont="1" applyFill="1" applyBorder="1" applyAlignment="1"/>
    <xf numFmtId="0" fontId="5" fillId="0" borderId="60" xfId="7" applyFont="1" applyBorder="1" applyAlignment="1"/>
    <xf numFmtId="0" fontId="14" fillId="0" borderId="7" xfId="0" applyFont="1" applyBorder="1" applyAlignment="1"/>
    <xf numFmtId="0" fontId="14" fillId="0" borderId="60" xfId="0" applyFont="1" applyBorder="1" applyAlignment="1"/>
    <xf numFmtId="0" fontId="14" fillId="0" borderId="8" xfId="0" applyFont="1" applyBorder="1" applyAlignment="1">
      <alignment horizontal="left"/>
    </xf>
    <xf numFmtId="0" fontId="5" fillId="0" borderId="9" xfId="0" applyFont="1" applyFill="1" applyBorder="1" applyAlignment="1"/>
    <xf numFmtId="0" fontId="5" fillId="0" borderId="61" xfId="0" applyFont="1" applyFill="1" applyBorder="1" applyAlignment="1"/>
    <xf numFmtId="0" fontId="5" fillId="0" borderId="10" xfId="0" applyFont="1" applyFill="1" applyBorder="1" applyAlignment="1">
      <alignment horizontal="center"/>
    </xf>
    <xf numFmtId="0" fontId="5" fillId="0" borderId="44" xfId="8" applyFont="1" applyFill="1" applyBorder="1" applyAlignment="1">
      <alignment horizontal="center" vertical="top" wrapText="1"/>
    </xf>
    <xf numFmtId="0" fontId="5" fillId="0" borderId="54" xfId="7" applyFont="1" applyFill="1" applyBorder="1" applyAlignment="1"/>
    <xf numFmtId="0" fontId="5" fillId="0" borderId="61" xfId="7" applyFont="1" applyBorder="1" applyAlignment="1"/>
    <xf numFmtId="0" fontId="5" fillId="0" borderId="31" xfId="0" applyFont="1" applyFill="1" applyBorder="1" applyAlignment="1"/>
    <xf numFmtId="0" fontId="5" fillId="0" borderId="54" xfId="0" applyFont="1" applyFill="1" applyBorder="1" applyAlignment="1"/>
    <xf numFmtId="0" fontId="5" fillId="0" borderId="31" xfId="7" applyFont="1" applyFill="1" applyBorder="1" applyAlignment="1"/>
    <xf numFmtId="0" fontId="14" fillId="0" borderId="54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0" fontId="5" fillId="0" borderId="10" xfId="0" applyFont="1" applyBorder="1" applyAlignment="1"/>
    <xf numFmtId="0" fontId="14" fillId="0" borderId="31" xfId="0" applyFont="1" applyFill="1" applyBorder="1" applyAlignment="1">
      <alignment vertical="center"/>
    </xf>
    <xf numFmtId="0" fontId="14" fillId="0" borderId="7" xfId="0" applyFont="1" applyBorder="1" applyAlignment="1">
      <alignment horizontal="center"/>
    </xf>
    <xf numFmtId="0" fontId="5" fillId="0" borderId="31" xfId="8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/>
    </xf>
    <xf numFmtId="0" fontId="5" fillId="0" borderId="31" xfId="7" applyFont="1" applyBorder="1" applyAlignment="1"/>
    <xf numFmtId="0" fontId="5" fillId="0" borderId="31" xfId="7" applyNumberFormat="1" applyFont="1" applyBorder="1" applyAlignment="1"/>
    <xf numFmtId="0" fontId="5" fillId="0" borderId="13" xfId="7" applyNumberFormat="1" applyFont="1" applyBorder="1" applyAlignment="1"/>
    <xf numFmtId="0" fontId="5" fillId="0" borderId="31" xfId="0" applyFont="1" applyFill="1" applyBorder="1" applyAlignment="1">
      <alignment vertical="center"/>
    </xf>
    <xf numFmtId="0" fontId="5" fillId="0" borderId="20" xfId="0" applyFont="1" applyBorder="1" applyAlignment="1">
      <alignment horizontal="center"/>
    </xf>
    <xf numFmtId="0" fontId="14" fillId="0" borderId="55" xfId="0" applyFont="1" applyFill="1" applyBorder="1" applyAlignment="1">
      <alignment vertical="center"/>
    </xf>
    <xf numFmtId="0" fontId="14" fillId="0" borderId="21" xfId="0" applyFont="1" applyFill="1" applyBorder="1" applyAlignment="1">
      <alignment vertical="center"/>
    </xf>
    <xf numFmtId="0" fontId="5" fillId="0" borderId="34" xfId="0" applyFont="1" applyBorder="1" applyAlignment="1">
      <alignment horizontal="center"/>
    </xf>
    <xf numFmtId="0" fontId="14" fillId="0" borderId="55" xfId="0" applyFont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7" applyFont="1" applyFill="1" applyBorder="1" applyAlignment="1"/>
    <xf numFmtId="0" fontId="5" fillId="0" borderId="0" xfId="7" applyNumberFormat="1" applyFont="1" applyFill="1" applyBorder="1" applyAlignment="1"/>
    <xf numFmtId="0" fontId="5" fillId="0" borderId="0" xfId="7" applyFont="1" applyFill="1" applyBorder="1" applyAlignment="1" applyProtection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15" fillId="0" borderId="23" xfId="0" applyFont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7" fillId="0" borderId="14" xfId="0" applyFont="1" applyFill="1" applyBorder="1" applyAlignment="1">
      <alignment horizontal="left" vertical="center"/>
    </xf>
    <xf numFmtId="0" fontId="15" fillId="0" borderId="18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 vertical="center"/>
    </xf>
    <xf numFmtId="0" fontId="15" fillId="0" borderId="32" xfId="0" applyFont="1" applyBorder="1" applyAlignment="1">
      <alignment horizontal="center" vertical="top" wrapText="1"/>
    </xf>
    <xf numFmtId="0" fontId="18" fillId="0" borderId="32" xfId="0" applyFont="1" applyBorder="1" applyAlignment="1">
      <alignment horizontal="center" vertical="top" wrapText="1"/>
    </xf>
    <xf numFmtId="0" fontId="15" fillId="0" borderId="0" xfId="0" applyFont="1" applyBorder="1"/>
    <xf numFmtId="0" fontId="15" fillId="0" borderId="6" xfId="0" applyFont="1" applyBorder="1" applyAlignment="1">
      <alignment horizontal="center" vertical="top" wrapText="1"/>
    </xf>
    <xf numFmtId="164" fontId="15" fillId="0" borderId="6" xfId="0" applyNumberFormat="1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1" fontId="15" fillId="0" borderId="0" xfId="0" applyNumberFormat="1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/>
    </xf>
    <xf numFmtId="0" fontId="17" fillId="0" borderId="13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center" vertical="center"/>
    </xf>
    <xf numFmtId="0" fontId="15" fillId="0" borderId="32" xfId="8" applyFont="1" applyFill="1" applyBorder="1" applyAlignment="1">
      <alignment horizontal="center" vertical="top" wrapText="1"/>
    </xf>
    <xf numFmtId="0" fontId="17" fillId="0" borderId="13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8" fillId="0" borderId="13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32" xfId="8" applyFont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/>
    </xf>
    <xf numFmtId="0" fontId="15" fillId="0" borderId="19" xfId="0" applyFont="1" applyBorder="1"/>
    <xf numFmtId="164" fontId="15" fillId="0" borderId="0" xfId="0" applyNumberFormat="1" applyFont="1" applyBorder="1" applyAlignment="1">
      <alignment horizontal="center"/>
    </xf>
    <xf numFmtId="0" fontId="15" fillId="0" borderId="0" xfId="0" applyFont="1" applyFill="1" applyBorder="1"/>
    <xf numFmtId="164" fontId="15" fillId="0" borderId="0" xfId="0" applyNumberFormat="1" applyFont="1" applyBorder="1" applyAlignment="1">
      <alignment horizontal="center" vertical="top" wrapText="1"/>
    </xf>
    <xf numFmtId="0" fontId="15" fillId="0" borderId="32" xfId="8" applyFont="1" applyBorder="1" applyAlignment="1">
      <alignment horizontal="center"/>
    </xf>
    <xf numFmtId="0" fontId="15" fillId="0" borderId="13" xfId="0" applyFont="1" applyFill="1" applyBorder="1" applyAlignment="1">
      <alignment horizontal="left"/>
    </xf>
    <xf numFmtId="0" fontId="15" fillId="0" borderId="13" xfId="8" applyFont="1" applyBorder="1" applyAlignment="1">
      <alignment horizontal="center" vertical="top" wrapText="1"/>
    </xf>
    <xf numFmtId="0" fontId="15" fillId="0" borderId="0" xfId="7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top" wrapText="1"/>
    </xf>
    <xf numFmtId="0" fontId="15" fillId="0" borderId="32" xfId="0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horizontal="left" vertical="center"/>
    </xf>
    <xf numFmtId="0" fontId="15" fillId="0" borderId="13" xfId="7" applyFont="1" applyBorder="1" applyAlignment="1">
      <alignment horizontal="left"/>
    </xf>
    <xf numFmtId="0" fontId="18" fillId="0" borderId="32" xfId="8" applyFont="1" applyBorder="1" applyAlignment="1">
      <alignment horizontal="center" vertical="top" wrapText="1"/>
    </xf>
    <xf numFmtId="0" fontId="15" fillId="0" borderId="13" xfId="7" applyFont="1" applyFill="1" applyBorder="1" applyAlignment="1">
      <alignment horizontal="left"/>
    </xf>
    <xf numFmtId="0" fontId="15" fillId="0" borderId="13" xfId="8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left"/>
    </xf>
    <xf numFmtId="0" fontId="15" fillId="0" borderId="60" xfId="0" applyFont="1" applyFill="1" applyBorder="1" applyAlignment="1">
      <alignment horizontal="left"/>
    </xf>
    <xf numFmtId="0" fontId="17" fillId="0" borderId="7" xfId="0" applyFont="1" applyFill="1" applyBorder="1" applyAlignment="1">
      <alignment horizontal="left" vertical="center"/>
    </xf>
    <xf numFmtId="0" fontId="17" fillId="0" borderId="60" xfId="0" applyFont="1" applyFill="1" applyBorder="1" applyAlignment="1">
      <alignment horizontal="left" vertical="center"/>
    </xf>
    <xf numFmtId="0" fontId="15" fillId="0" borderId="7" xfId="7" applyFont="1" applyBorder="1" applyAlignment="1">
      <alignment horizontal="left"/>
    </xf>
    <xf numFmtId="0" fontId="15" fillId="0" borderId="60" xfId="7" applyFont="1" applyBorder="1" applyAlignment="1">
      <alignment horizontal="left"/>
    </xf>
    <xf numFmtId="0" fontId="15" fillId="0" borderId="7" xfId="7" applyNumberFormat="1" applyFont="1" applyBorder="1" applyAlignment="1">
      <alignment horizontal="left"/>
    </xf>
    <xf numFmtId="0" fontId="15" fillId="0" borderId="60" xfId="7" applyNumberFormat="1" applyFont="1" applyBorder="1" applyAlignment="1">
      <alignment horizontal="left"/>
    </xf>
    <xf numFmtId="0" fontId="15" fillId="0" borderId="7" xfId="7" applyFont="1" applyFill="1" applyBorder="1" applyAlignment="1">
      <alignment horizontal="left"/>
    </xf>
    <xf numFmtId="0" fontId="17" fillId="0" borderId="9" xfId="0" applyFont="1" applyFill="1" applyBorder="1" applyAlignment="1">
      <alignment horizontal="left" vertical="center"/>
    </xf>
    <xf numFmtId="0" fontId="17" fillId="0" borderId="61" xfId="0" applyFont="1" applyFill="1" applyBorder="1" applyAlignment="1">
      <alignment horizontal="left" vertical="center"/>
    </xf>
    <xf numFmtId="0" fontId="15" fillId="0" borderId="44" xfId="8" applyFont="1" applyBorder="1" applyAlignment="1">
      <alignment horizontal="center"/>
    </xf>
    <xf numFmtId="0" fontId="15" fillId="0" borderId="61" xfId="0" applyFont="1" applyFill="1" applyBorder="1" applyAlignment="1">
      <alignment horizontal="left"/>
    </xf>
    <xf numFmtId="0" fontId="15" fillId="0" borderId="44" xfId="8" applyFont="1" applyFill="1" applyBorder="1" applyAlignment="1">
      <alignment horizontal="center" vertical="top" wrapText="1"/>
    </xf>
    <xf numFmtId="0" fontId="15" fillId="0" borderId="19" xfId="0" applyFont="1" applyFill="1" applyBorder="1"/>
    <xf numFmtId="0" fontId="15" fillId="0" borderId="54" xfId="0" applyFont="1" applyFill="1" applyBorder="1" applyAlignment="1">
      <alignment horizontal="left"/>
    </xf>
    <xf numFmtId="0" fontId="15" fillId="0" borderId="31" xfId="0" applyFont="1" applyFill="1" applyBorder="1" applyAlignment="1">
      <alignment horizontal="left"/>
    </xf>
    <xf numFmtId="0" fontId="15" fillId="0" borderId="54" xfId="7" applyFont="1" applyFill="1" applyBorder="1" applyAlignment="1">
      <alignment horizontal="left"/>
    </xf>
    <xf numFmtId="0" fontId="15" fillId="0" borderId="61" xfId="7" applyFont="1" applyFill="1" applyBorder="1" applyAlignment="1">
      <alignment horizontal="left"/>
    </xf>
    <xf numFmtId="0" fontId="17" fillId="0" borderId="31" xfId="0" applyFont="1" applyFill="1" applyBorder="1" applyAlignment="1">
      <alignment horizontal="left" vertical="center"/>
    </xf>
    <xf numFmtId="0" fontId="15" fillId="0" borderId="44" xfId="8" applyFont="1" applyBorder="1" applyAlignment="1">
      <alignment horizontal="center" vertical="top" wrapText="1"/>
    </xf>
    <xf numFmtId="0" fontId="15" fillId="0" borderId="45" xfId="7" applyNumberFormat="1" applyFont="1" applyFill="1" applyBorder="1" applyAlignment="1">
      <alignment horizontal="left"/>
    </xf>
    <xf numFmtId="0" fontId="15" fillId="0" borderId="61" xfId="7" applyNumberFormat="1" applyFont="1" applyFill="1" applyBorder="1" applyAlignment="1">
      <alignment horizontal="left"/>
    </xf>
    <xf numFmtId="0" fontId="15" fillId="0" borderId="42" xfId="0" applyFont="1" applyFill="1" applyBorder="1" applyAlignment="1">
      <alignment horizontal="center"/>
    </xf>
    <xf numFmtId="0" fontId="15" fillId="0" borderId="43" xfId="8" applyFont="1" applyFill="1" applyBorder="1" applyAlignment="1">
      <alignment horizontal="center" vertical="top" wrapText="1"/>
    </xf>
    <xf numFmtId="0" fontId="15" fillId="0" borderId="24" xfId="0" applyFont="1" applyFill="1" applyBorder="1"/>
    <xf numFmtId="0" fontId="17" fillId="0" borderId="31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3" xfId="8" applyFont="1" applyBorder="1" applyAlignment="1">
      <alignment horizontal="center"/>
    </xf>
    <xf numFmtId="0" fontId="15" fillId="0" borderId="31" xfId="7" applyFont="1" applyFill="1" applyBorder="1" applyAlignment="1">
      <alignment horizontal="left"/>
    </xf>
    <xf numFmtId="0" fontId="15" fillId="0" borderId="31" xfId="8" applyFont="1" applyFill="1" applyBorder="1" applyAlignment="1">
      <alignment horizontal="center" vertical="top" wrapText="1"/>
    </xf>
    <xf numFmtId="0" fontId="15" fillId="0" borderId="20" xfId="0" applyFont="1" applyFill="1" applyBorder="1" applyAlignment="1">
      <alignment horizontal="center"/>
    </xf>
    <xf numFmtId="0" fontId="15" fillId="0" borderId="55" xfId="7" applyFont="1" applyFill="1" applyBorder="1" applyAlignment="1">
      <alignment horizontal="left"/>
    </xf>
    <xf numFmtId="0" fontId="15" fillId="0" borderId="21" xfId="7" applyFont="1" applyFill="1" applyBorder="1" applyAlignment="1">
      <alignment horizontal="left"/>
    </xf>
    <xf numFmtId="0" fontId="15" fillId="0" borderId="55" xfId="8" applyFont="1" applyFill="1" applyBorder="1" applyAlignment="1">
      <alignment horizontal="center" vertical="top" wrapText="1"/>
    </xf>
    <xf numFmtId="0" fontId="15" fillId="0" borderId="21" xfId="8" applyFont="1" applyFill="1" applyBorder="1" applyAlignment="1">
      <alignment horizontal="center" vertical="top" wrapText="1"/>
    </xf>
    <xf numFmtId="0" fontId="15" fillId="0" borderId="0" xfId="7" applyFont="1" applyFill="1" applyBorder="1" applyAlignment="1">
      <alignment horizontal="left"/>
    </xf>
    <xf numFmtId="0" fontId="15" fillId="0" borderId="0" xfId="8" applyFont="1" applyFill="1" applyBorder="1" applyAlignment="1">
      <alignment horizontal="center" vertical="top" wrapText="1"/>
    </xf>
    <xf numFmtId="164" fontId="15" fillId="0" borderId="0" xfId="0" applyNumberFormat="1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left"/>
    </xf>
    <xf numFmtId="0" fontId="15" fillId="0" borderId="0" xfId="7" applyNumberFormat="1" applyFont="1" applyFill="1" applyBorder="1" applyAlignment="1">
      <alignment horizontal="left"/>
    </xf>
    <xf numFmtId="0" fontId="15" fillId="0" borderId="0" xfId="7" applyFont="1" applyFill="1" applyBorder="1" applyAlignment="1" applyProtection="1">
      <alignment horizontal="left"/>
    </xf>
    <xf numFmtId="0" fontId="8" fillId="0" borderId="0" xfId="0" applyFont="1" applyBorder="1" applyAlignment="1"/>
    <xf numFmtId="0" fontId="0" fillId="0" borderId="0" xfId="0" applyFont="1" applyBorder="1"/>
    <xf numFmtId="0" fontId="0" fillId="0" borderId="0" xfId="0" applyFill="1"/>
    <xf numFmtId="0" fontId="21" fillId="0" borderId="3" xfId="0" applyFont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19" xfId="0" applyFont="1" applyBorder="1"/>
    <xf numFmtId="0" fontId="21" fillId="0" borderId="3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left"/>
    </xf>
    <xf numFmtId="0" fontId="17" fillId="0" borderId="14" xfId="0" applyFont="1" applyBorder="1" applyAlignment="1">
      <alignment horizontal="center"/>
    </xf>
    <xf numFmtId="0" fontId="17" fillId="0" borderId="62" xfId="0" applyFont="1" applyBorder="1"/>
    <xf numFmtId="0" fontId="17" fillId="0" borderId="14" xfId="0" applyFont="1" applyBorder="1" applyAlignment="1">
      <alignment horizontal="center" vertical="center"/>
    </xf>
    <xf numFmtId="0" fontId="17" fillId="0" borderId="0" xfId="0" applyFont="1"/>
    <xf numFmtId="0" fontId="17" fillId="0" borderId="13" xfId="0" applyFont="1" applyBorder="1" applyAlignment="1">
      <alignment horizontal="left"/>
    </xf>
    <xf numFmtId="0" fontId="17" fillId="0" borderId="13" xfId="0" applyFont="1" applyFill="1" applyBorder="1" applyAlignment="1">
      <alignment horizontal="left"/>
    </xf>
    <xf numFmtId="0" fontId="17" fillId="0" borderId="13" xfId="0" applyFont="1" applyBorder="1" applyAlignment="1">
      <alignment horizontal="center" vertical="center"/>
    </xf>
    <xf numFmtId="0" fontId="17" fillId="0" borderId="0" xfId="0" applyFont="1" applyBorder="1"/>
    <xf numFmtId="0" fontId="17" fillId="0" borderId="61" xfId="0" applyFont="1" applyFill="1" applyBorder="1" applyAlignment="1">
      <alignment horizontal="center" vertical="center"/>
    </xf>
    <xf numFmtId="0" fontId="17" fillId="0" borderId="61" xfId="0" applyFont="1" applyBorder="1"/>
    <xf numFmtId="0" fontId="15" fillId="0" borderId="13" xfId="0" applyFont="1" applyBorder="1" applyAlignment="1">
      <alignment horizontal="left"/>
    </xf>
    <xf numFmtId="0" fontId="15" fillId="0" borderId="13" xfId="0" applyFont="1" applyFill="1" applyBorder="1" applyAlignment="1">
      <alignment horizontal="center" vertical="center"/>
    </xf>
    <xf numFmtId="0" fontId="17" fillId="0" borderId="13" xfId="0" applyFont="1" applyBorder="1"/>
    <xf numFmtId="0" fontId="17" fillId="0" borderId="43" xfId="0" applyFont="1" applyFill="1" applyBorder="1" applyAlignment="1">
      <alignment horizontal="center" vertical="center"/>
    </xf>
    <xf numFmtId="0" fontId="17" fillId="0" borderId="43" xfId="0" applyFont="1" applyBorder="1" applyAlignment="1">
      <alignment horizontal="left"/>
    </xf>
    <xf numFmtId="0" fontId="17" fillId="0" borderId="43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2" fillId="0" borderId="3" xfId="0" applyFont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2" fillId="0" borderId="0" xfId="0" applyFont="1"/>
    <xf numFmtId="0" fontId="22" fillId="0" borderId="3" xfId="0" applyFont="1" applyBorder="1" applyAlignment="1">
      <alignment horizontal="center" vertical="center"/>
    </xf>
    <xf numFmtId="0" fontId="17" fillId="0" borderId="14" xfId="0" applyFont="1" applyFill="1" applyBorder="1"/>
    <xf numFmtId="0" fontId="17" fillId="0" borderId="14" xfId="0" applyFont="1" applyFill="1" applyBorder="1" applyAlignment="1">
      <alignment horizontal="center"/>
    </xf>
    <xf numFmtId="0" fontId="17" fillId="0" borderId="13" xfId="0" applyFont="1" applyFill="1" applyBorder="1"/>
    <xf numFmtId="0" fontId="17" fillId="0" borderId="13" xfId="0" applyFont="1" applyFill="1" applyBorder="1" applyAlignment="1">
      <alignment horizontal="center"/>
    </xf>
    <xf numFmtId="0" fontId="17" fillId="0" borderId="43" xfId="0" applyFont="1" applyFill="1" applyBorder="1"/>
    <xf numFmtId="0" fontId="17" fillId="0" borderId="43" xfId="0" applyFont="1" applyBorder="1" applyAlignment="1">
      <alignment horizontal="center" vertical="center"/>
    </xf>
    <xf numFmtId="0" fontId="17" fillId="0" borderId="61" xfId="0" applyFont="1" applyFill="1" applyBorder="1"/>
    <xf numFmtId="0" fontId="17" fillId="0" borderId="61" xfId="0" applyFont="1" applyBorder="1" applyAlignment="1">
      <alignment horizontal="left"/>
    </xf>
    <xf numFmtId="0" fontId="17" fillId="0" borderId="61" xfId="0" applyFont="1" applyBorder="1" applyAlignment="1">
      <alignment horizontal="center"/>
    </xf>
    <xf numFmtId="0" fontId="0" fillId="0" borderId="61" xfId="0" applyBorder="1"/>
    <xf numFmtId="0" fontId="23" fillId="0" borderId="0" xfId="0" applyFont="1"/>
    <xf numFmtId="0" fontId="22" fillId="0" borderId="46" xfId="0" applyFont="1" applyBorder="1"/>
    <xf numFmtId="0" fontId="22" fillId="0" borderId="46" xfId="0" applyFont="1" applyBorder="1" applyAlignment="1">
      <alignment horizontal="left" vertical="center"/>
    </xf>
    <xf numFmtId="0" fontId="22" fillId="0" borderId="46" xfId="0" applyFont="1" applyFill="1" applyBorder="1" applyAlignment="1" applyProtection="1">
      <alignment horizontal="center" vertical="center"/>
      <protection locked="0"/>
    </xf>
    <xf numFmtId="0" fontId="22" fillId="0" borderId="46" xfId="0" applyFont="1" applyFill="1" applyBorder="1" applyAlignment="1">
      <alignment horizontal="center" vertical="center"/>
    </xf>
    <xf numFmtId="0" fontId="22" fillId="0" borderId="46" xfId="0" applyFont="1" applyFill="1" applyBorder="1" applyAlignment="1">
      <alignment horizontal="center"/>
    </xf>
    <xf numFmtId="0" fontId="22" fillId="0" borderId="4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7" fillId="0" borderId="63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Fill="1"/>
    <xf numFmtId="0" fontId="17" fillId="0" borderId="46" xfId="0" applyFont="1" applyFill="1" applyBorder="1" applyAlignment="1">
      <alignment horizontal="center" vertical="center"/>
    </xf>
    <xf numFmtId="0" fontId="17" fillId="0" borderId="46" xfId="0" applyFont="1" applyFill="1" applyBorder="1" applyAlignment="1">
      <alignment horizontal="left" vertical="center"/>
    </xf>
    <xf numFmtId="0" fontId="17" fillId="0" borderId="46" xfId="0" applyFont="1" applyFill="1" applyBorder="1" applyAlignment="1">
      <alignment horizontal="center"/>
    </xf>
    <xf numFmtId="0" fontId="17" fillId="0" borderId="46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46" xfId="0" applyFont="1" applyBorder="1"/>
    <xf numFmtId="0" fontId="17" fillId="0" borderId="46" xfId="0" applyFont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/>
    </xf>
    <xf numFmtId="0" fontId="27" fillId="0" borderId="0" xfId="0" applyFont="1"/>
    <xf numFmtId="0" fontId="17" fillId="0" borderId="0" xfId="0" applyFont="1" applyFill="1" applyBorder="1"/>
    <xf numFmtId="0" fontId="20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Border="1" applyAlignment="1"/>
    <xf numFmtId="0" fontId="13" fillId="0" borderId="0" xfId="0" applyFont="1" applyBorder="1" applyAlignment="1"/>
    <xf numFmtId="0" fontId="28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6" fillId="0" borderId="64" xfId="0" applyFont="1" applyBorder="1" applyAlignment="1"/>
    <xf numFmtId="0" fontId="16" fillId="0" borderId="65" xfId="0" applyFont="1" applyBorder="1" applyAlignment="1"/>
    <xf numFmtId="0" fontId="16" fillId="0" borderId="66" xfId="0" applyFont="1" applyBorder="1" applyAlignment="1"/>
    <xf numFmtId="0" fontId="16" fillId="0" borderId="64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textRotation="90"/>
    </xf>
    <xf numFmtId="0" fontId="0" fillId="0" borderId="46" xfId="0" applyBorder="1" applyAlignment="1">
      <alignment horizontal="center"/>
    </xf>
    <xf numFmtId="0" fontId="0" fillId="0" borderId="46" xfId="0" applyBorder="1"/>
    <xf numFmtId="0" fontId="0" fillId="0" borderId="67" xfId="0" applyBorder="1"/>
    <xf numFmtId="0" fontId="0" fillId="0" borderId="63" xfId="0" applyBorder="1"/>
    <xf numFmtId="0" fontId="0" fillId="0" borderId="68" xfId="0" applyBorder="1"/>
    <xf numFmtId="0" fontId="0" fillId="0" borderId="69" xfId="0" applyBorder="1"/>
    <xf numFmtId="0" fontId="0" fillId="0" borderId="14" xfId="0" applyBorder="1"/>
    <xf numFmtId="0" fontId="0" fillId="0" borderId="70" xfId="0" applyBorder="1"/>
    <xf numFmtId="0" fontId="0" fillId="0" borderId="0" xfId="0" applyBorder="1" applyAlignment="1">
      <alignment textRotation="90"/>
    </xf>
    <xf numFmtId="0" fontId="0" fillId="0" borderId="14" xfId="0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30" fillId="0" borderId="69" xfId="0" applyFont="1" applyBorder="1" applyAlignment="1">
      <alignment horizontal="left" vertical="center"/>
    </xf>
    <xf numFmtId="0" fontId="30" fillId="0" borderId="14" xfId="0" applyFont="1" applyBorder="1" applyAlignment="1">
      <alignment horizontal="center" vertical="center"/>
    </xf>
    <xf numFmtId="0" fontId="30" fillId="0" borderId="71" xfId="0" applyFont="1" applyBorder="1" applyAlignment="1">
      <alignment horizontal="center" vertical="center"/>
    </xf>
    <xf numFmtId="0" fontId="30" fillId="0" borderId="72" xfId="0" applyFont="1" applyBorder="1" applyAlignment="1">
      <alignment horizontal="left" vertical="center"/>
    </xf>
    <xf numFmtId="0" fontId="30" fillId="0" borderId="13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0" fontId="0" fillId="0" borderId="13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15" fillId="0" borderId="7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71" xfId="0" applyFont="1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7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71" xfId="0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73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75" xfId="0" applyBorder="1" applyAlignment="1">
      <alignment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9" xfId="0" applyBorder="1" applyAlignment="1">
      <alignment horizontal="center"/>
    </xf>
    <xf numFmtId="0" fontId="0" fillId="0" borderId="68" xfId="0" applyBorder="1" applyAlignment="1">
      <alignment horizontal="center"/>
    </xf>
    <xf numFmtId="0" fontId="15" fillId="0" borderId="73" xfId="0" applyFont="1" applyBorder="1" applyAlignment="1">
      <alignment vertical="center"/>
    </xf>
    <xf numFmtId="0" fontId="15" fillId="0" borderId="74" xfId="0" applyFont="1" applyBorder="1" applyAlignment="1">
      <alignment vertical="center"/>
    </xf>
    <xf numFmtId="0" fontId="15" fillId="0" borderId="75" xfId="0" applyFont="1" applyBorder="1" applyAlignment="1">
      <alignment vertical="center"/>
    </xf>
    <xf numFmtId="0" fontId="0" fillId="0" borderId="75" xfId="0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76" xfId="0" applyFont="1" applyFill="1" applyBorder="1" applyAlignment="1">
      <alignment horizontal="center"/>
    </xf>
    <xf numFmtId="0" fontId="31" fillId="0" borderId="0" xfId="0" applyFont="1" applyFill="1" applyBorder="1"/>
    <xf numFmtId="0" fontId="5" fillId="0" borderId="31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5" xfId="0" applyFont="1" applyFill="1" applyBorder="1"/>
    <xf numFmtId="0" fontId="5" fillId="0" borderId="77" xfId="0" applyFont="1" applyFill="1" applyBorder="1"/>
    <xf numFmtId="0" fontId="3" fillId="0" borderId="26" xfId="0" applyFont="1" applyBorder="1"/>
    <xf numFmtId="0" fontId="5" fillId="0" borderId="57" xfId="0" applyFont="1" applyFill="1" applyBorder="1" applyAlignment="1">
      <alignment horizontal="center"/>
    </xf>
    <xf numFmtId="0" fontId="5" fillId="0" borderId="78" xfId="0" applyFont="1" applyFill="1" applyBorder="1" applyAlignment="1">
      <alignment horizontal="center"/>
    </xf>
    <xf numFmtId="0" fontId="32" fillId="0" borderId="79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0" fontId="5" fillId="0" borderId="79" xfId="0" applyFont="1" applyFill="1" applyBorder="1" applyAlignment="1">
      <alignment horizontal="center"/>
    </xf>
    <xf numFmtId="0" fontId="0" fillId="0" borderId="79" xfId="0" applyBorder="1" applyAlignment="1">
      <alignment horizontal="center"/>
    </xf>
    <xf numFmtId="0" fontId="2" fillId="0" borderId="54" xfId="0" applyFont="1" applyBorder="1"/>
    <xf numFmtId="0" fontId="2" fillId="0" borderId="14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8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34" fillId="0" borderId="79" xfId="0" applyFont="1" applyBorder="1" applyAlignment="1">
      <alignment horizontal="center"/>
    </xf>
    <xf numFmtId="0" fontId="2" fillId="0" borderId="31" xfId="0" applyFont="1" applyBorder="1"/>
    <xf numFmtId="0" fontId="2" fillId="0" borderId="13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34" fillId="0" borderId="81" xfId="0" applyFont="1" applyBorder="1" applyAlignment="1">
      <alignment horizontal="center"/>
    </xf>
    <xf numFmtId="0" fontId="2" fillId="0" borderId="31" xfId="0" applyFont="1" applyBorder="1" applyAlignment="1">
      <alignment horizontal="left"/>
    </xf>
    <xf numFmtId="0" fontId="0" fillId="0" borderId="74" xfId="0" applyBorder="1" applyAlignment="1">
      <alignment horizontal="center"/>
    </xf>
    <xf numFmtId="0" fontId="2" fillId="0" borderId="82" xfId="0" applyFont="1" applyBorder="1"/>
    <xf numFmtId="0" fontId="2" fillId="0" borderId="74" xfId="0" applyFont="1" applyBorder="1" applyAlignment="1">
      <alignment horizontal="center"/>
    </xf>
    <xf numFmtId="0" fontId="2" fillId="0" borderId="83" xfId="0" applyFont="1" applyBorder="1" applyAlignment="1">
      <alignment horizontal="center"/>
    </xf>
    <xf numFmtId="0" fontId="2" fillId="0" borderId="84" xfId="0" applyFont="1" applyBorder="1" applyAlignment="1">
      <alignment horizontal="center"/>
    </xf>
    <xf numFmtId="0" fontId="34" fillId="0" borderId="85" xfId="0" applyFont="1" applyBorder="1" applyAlignment="1">
      <alignment horizontal="center"/>
    </xf>
    <xf numFmtId="0" fontId="35" fillId="0" borderId="0" xfId="0" applyFont="1"/>
    <xf numFmtId="0" fontId="36" fillId="0" borderId="0" xfId="0" applyFont="1"/>
    <xf numFmtId="0" fontId="36" fillId="0" borderId="0" xfId="0" applyFont="1" applyAlignment="1">
      <alignment horizontal="center"/>
    </xf>
    <xf numFmtId="0" fontId="32" fillId="0" borderId="46" xfId="0" applyFont="1" applyBorder="1" applyAlignment="1">
      <alignment horizontal="center"/>
    </xf>
    <xf numFmtId="0" fontId="5" fillId="0" borderId="86" xfId="0" applyFont="1" applyBorder="1" applyAlignment="1">
      <alignment horizontal="center"/>
    </xf>
    <xf numFmtId="0" fontId="5" fillId="0" borderId="87" xfId="0" applyFont="1" applyBorder="1" applyAlignment="1">
      <alignment horizontal="center"/>
    </xf>
    <xf numFmtId="0" fontId="5" fillId="0" borderId="79" xfId="0" applyFont="1" applyBorder="1" applyAlignment="1">
      <alignment horizontal="center"/>
    </xf>
    <xf numFmtId="0" fontId="0" fillId="0" borderId="81" xfId="0" applyBorder="1" applyAlignment="1">
      <alignment horizontal="center"/>
    </xf>
    <xf numFmtId="0" fontId="2" fillId="0" borderId="86" xfId="0" applyFont="1" applyBorder="1"/>
    <xf numFmtId="0" fontId="2" fillId="0" borderId="63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33" fillId="0" borderId="88" xfId="0" applyFont="1" applyBorder="1" applyAlignment="1">
      <alignment horizontal="center"/>
    </xf>
    <xf numFmtId="0" fontId="2" fillId="0" borderId="54" xfId="0" applyFont="1" applyFill="1" applyBorder="1" applyAlignment="1">
      <alignment horizontal="center"/>
    </xf>
    <xf numFmtId="0" fontId="33" fillId="0" borderId="32" xfId="0" applyFont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33" fillId="0" borderId="83" xfId="0" applyFont="1" applyBorder="1" applyAlignment="1">
      <alignment horizontal="center"/>
    </xf>
    <xf numFmtId="0" fontId="0" fillId="0" borderId="0" xfId="0" applyFont="1"/>
    <xf numFmtId="0" fontId="5" fillId="0" borderId="89" xfId="0" applyFont="1" applyBorder="1"/>
    <xf numFmtId="0" fontId="5" fillId="0" borderId="9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37" fillId="0" borderId="39" xfId="0" applyFont="1" applyFill="1" applyBorder="1"/>
    <xf numFmtId="0" fontId="5" fillId="0" borderId="89" xfId="0" applyFont="1" applyBorder="1" applyAlignment="1">
      <alignment horizontal="center" wrapText="1"/>
    </xf>
    <xf numFmtId="0" fontId="38" fillId="0" borderId="0" xfId="0" applyFont="1"/>
    <xf numFmtId="0" fontId="5" fillId="0" borderId="36" xfId="0" applyFont="1" applyBorder="1" applyAlignment="1">
      <alignment horizontal="center"/>
    </xf>
    <xf numFmtId="0" fontId="37" fillId="0" borderId="37" xfId="0" applyFont="1" applyFill="1" applyBorder="1"/>
    <xf numFmtId="0" fontId="37" fillId="0" borderId="37" xfId="0" applyFont="1" applyFill="1" applyBorder="1" applyAlignment="1">
      <alignment wrapText="1"/>
    </xf>
    <xf numFmtId="0" fontId="37" fillId="0" borderId="37" xfId="0" applyFont="1" applyFill="1" applyBorder="1" applyAlignment="1">
      <alignment horizontal="left"/>
    </xf>
    <xf numFmtId="0" fontId="5" fillId="0" borderId="91" xfId="0" applyFont="1" applyBorder="1" applyAlignment="1">
      <alignment horizontal="center"/>
    </xf>
    <xf numFmtId="0" fontId="37" fillId="0" borderId="92" xfId="0" applyFont="1" applyFill="1" applyBorder="1"/>
    <xf numFmtId="166" fontId="0" fillId="0" borderId="0" xfId="0" applyNumberFormat="1"/>
    <xf numFmtId="0" fontId="11" fillId="0" borderId="0" xfId="0" applyFont="1" applyAlignment="1">
      <alignment horizontal="left"/>
    </xf>
    <xf numFmtId="0" fontId="0" fillId="0" borderId="93" xfId="0" applyBorder="1"/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16" xfId="0" applyNumberFormat="1" applyFont="1" applyFill="1" applyBorder="1" applyAlignment="1">
      <alignment horizontal="center"/>
    </xf>
    <xf numFmtId="0" fontId="5" fillId="0" borderId="4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22" xfId="0" applyFont="1" applyBorder="1" applyAlignment="1">
      <alignment horizontal="right"/>
    </xf>
    <xf numFmtId="164" fontId="2" fillId="0" borderId="9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3" fillId="0" borderId="22" xfId="0" applyFont="1" applyBorder="1"/>
    <xf numFmtId="0" fontId="2" fillId="0" borderId="94" xfId="0" applyFont="1" applyBorder="1"/>
    <xf numFmtId="0" fontId="0" fillId="0" borderId="29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2" fillId="0" borderId="24" xfId="0" applyFont="1" applyBorder="1"/>
    <xf numFmtId="0" fontId="0" fillId="0" borderId="0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2" fillId="0" borderId="95" xfId="0" applyFont="1" applyBorder="1" applyAlignment="1">
      <alignment horizontal="center"/>
    </xf>
    <xf numFmtId="0" fontId="2" fillId="0" borderId="96" xfId="0" applyFont="1" applyBorder="1" applyAlignment="1">
      <alignment horizontal="center"/>
    </xf>
    <xf numFmtId="0" fontId="2" fillId="0" borderId="97" xfId="0" applyFont="1" applyBorder="1" applyAlignment="1">
      <alignment horizontal="center"/>
    </xf>
    <xf numFmtId="0" fontId="2" fillId="0" borderId="98" xfId="0" applyFont="1" applyBorder="1"/>
    <xf numFmtId="0" fontId="0" fillId="0" borderId="93" xfId="0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2" fillId="0" borderId="99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00" xfId="0" applyFont="1" applyBorder="1"/>
    <xf numFmtId="0" fontId="2" fillId="0" borderId="100" xfId="0" applyFont="1" applyBorder="1" applyAlignment="1">
      <alignment horizontal="left"/>
    </xf>
    <xf numFmtId="0" fontId="2" fillId="0" borderId="24" xfId="0" applyFont="1" applyBorder="1" applyAlignment="1">
      <alignment horizontal="center"/>
    </xf>
    <xf numFmtId="0" fontId="2" fillId="0" borderId="101" xfId="0" applyFont="1" applyBorder="1"/>
    <xf numFmtId="0" fontId="2" fillId="0" borderId="49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/>
    </xf>
    <xf numFmtId="0" fontId="2" fillId="0" borderId="102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103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left"/>
    </xf>
    <xf numFmtId="0" fontId="2" fillId="0" borderId="104" xfId="0" applyFont="1" applyFill="1" applyBorder="1" applyAlignment="1">
      <alignment horizontal="left"/>
    </xf>
    <xf numFmtId="0" fontId="2" fillId="0" borderId="105" xfId="0" applyFont="1" applyFill="1" applyBorder="1" applyAlignment="1">
      <alignment horizontal="left"/>
    </xf>
    <xf numFmtId="0" fontId="2" fillId="0" borderId="106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left"/>
    </xf>
    <xf numFmtId="0" fontId="2" fillId="0" borderId="107" xfId="0" applyFont="1" applyBorder="1" applyAlignment="1">
      <alignment horizontal="left"/>
    </xf>
    <xf numFmtId="0" fontId="2" fillId="0" borderId="108" xfId="0" applyFont="1" applyBorder="1"/>
    <xf numFmtId="0" fontId="2" fillId="0" borderId="109" xfId="0" applyFont="1" applyBorder="1"/>
    <xf numFmtId="0" fontId="2" fillId="0" borderId="52" xfId="0" applyFont="1" applyFill="1" applyBorder="1" applyAlignment="1">
      <alignment horizontal="left" vertical="top" wrapText="1"/>
    </xf>
    <xf numFmtId="0" fontId="2" fillId="0" borderId="85" xfId="0" applyFont="1" applyBorder="1"/>
  </cellXfs>
  <cellStyles count="19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Normal" xfId="0" builtinId="0"/>
    <cellStyle name="Normal_Sheet1" xfId="7"/>
    <cellStyle name="Normal_SR A &amp; B" xfId="8"/>
  </cellStyles>
  <dxfs count="38"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indexed="44"/>
        </patternFill>
      </fill>
    </dxf>
    <dxf>
      <font>
        <b/>
        <i val="0"/>
        <color indexed="8"/>
      </font>
      <fill>
        <patternFill>
          <bgColor indexed="49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33CC33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33CC33"/>
        </patternFill>
      </fill>
    </dxf>
    <dxf>
      <font>
        <b/>
        <i val="0"/>
        <color indexed="8"/>
      </font>
      <fill>
        <patternFill>
          <bgColor indexed="44"/>
        </patternFill>
      </fill>
    </dxf>
    <dxf>
      <font>
        <b/>
        <i val="0"/>
        <color indexed="8"/>
      </font>
      <fill>
        <patternFill>
          <bgColor indexed="4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pic>
      <xdr:nvPicPr>
        <xdr:cNvPr id="2" name="upi" descr="https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2400" y="1447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pic>
      <xdr:nvPicPr>
        <xdr:cNvPr id="3" name="upi" descr="https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2400" y="1447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0</xdr:colOff>
      <xdr:row>5</xdr:row>
      <xdr:rowOff>0</xdr:rowOff>
    </xdr:to>
    <xdr:pic>
      <xdr:nvPicPr>
        <xdr:cNvPr id="4" name="upi" descr="https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7700" y="1739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0</xdr:colOff>
      <xdr:row>5</xdr:row>
      <xdr:rowOff>0</xdr:rowOff>
    </xdr:to>
    <xdr:pic>
      <xdr:nvPicPr>
        <xdr:cNvPr id="5" name="upi" descr="https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7700" y="1739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1_Belleville_Crokinole_Challenge_Si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rstRoundStandings"/>
      <sheetName val="#REF"/>
    </sheetNames>
    <sheetDataSet>
      <sheetData sheetId="0" refreshError="1"/>
      <sheetData sheetId="1" refreshError="1"/>
    </sheetDataSet>
  </externalBook>
</externalLink>
</file>

<file path=xl/tables/table1.xml><?xml version="1.0" encoding="utf-8"?>
<table xmlns="http://schemas.openxmlformats.org/spreadsheetml/2006/main" id="1" name="Table1" displayName="Table1" ref="A3:G51" totalsRowShown="0">
  <sortState ref="A4:M51">
    <sortCondition ref="B4:B51"/>
    <sortCondition descending="1" ref="M4:M51"/>
    <sortCondition descending="1" ref="L4:L51"/>
  </sortState>
  <tableColumns count="7">
    <tableColumn id="1" name="Rank" dataDxfId="37"/>
    <tableColumn id="3" name="First Name" dataDxfId="36"/>
    <tableColumn id="4" name="Last Name" dataDxfId="35"/>
    <tableColumn id="7" name="Partner" dataDxfId="34"/>
    <tableColumn id="9" name="20's" dataDxfId="33"/>
    <tableColumn id="8" name="Score" dataDxfId="32"/>
    <tableColumn id="2" name="NCA Points" dataDxfId="31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Q3:V54" insertRowShift="1" totalsRowShown="0">
  <autoFilter ref="Q3:V54"/>
  <sortState ref="Q4:AC55">
    <sortCondition ref="R4:R55"/>
    <sortCondition descending="1" ref="AC4:AC55"/>
    <sortCondition descending="1" ref="AB4:AB55"/>
  </sortState>
  <tableColumns count="6">
    <tableColumn id="1" name="Rank" dataDxfId="30"/>
    <tableColumn id="3" name="First Name" dataDxfId="29"/>
    <tableColumn id="4" name="Last Name" dataDxfId="28"/>
    <tableColumn id="7" name="Partner" dataDxfId="27"/>
    <tableColumn id="9" name="R20's" dataDxfId="26"/>
    <tableColumn id="8" name="RScore" dataDxfId="25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3" name="Table6" displayName="Table6" ref="A3:F84" totalsRowShown="0">
  <autoFilter ref="A3:F84"/>
  <sortState ref="A4:J84">
    <sortCondition descending="1" ref="J4:J84"/>
    <sortCondition descending="1" ref="I4:I84"/>
  </sortState>
  <tableColumns count="6">
    <tableColumn id="1" name="Rank" dataDxfId="24"/>
    <tableColumn id="3" name="First Name" dataDxfId="23"/>
    <tableColumn id="4" name="Last Name" dataDxfId="22"/>
    <tableColumn id="5" name="20's" dataDxfId="21"/>
    <tableColumn id="6" name="Score" dataDxfId="20"/>
    <tableColumn id="2" name="NCA Points" dataDxfId="19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P3:T75" totalsRowShown="0">
  <autoFilter ref="P3:T75"/>
  <sortState ref="P4:AA75">
    <sortCondition descending="1" ref="AA4:AA75"/>
    <sortCondition descending="1" ref="Z4:Z75"/>
  </sortState>
  <tableColumns count="5">
    <tableColumn id="1" name="Rank" dataDxfId="18"/>
    <tableColumn id="3" name="First Name" dataDxfId="17"/>
    <tableColumn id="4" name="Last Name" dataDxfId="16"/>
    <tableColumn id="6" name="20's" dataDxfId="15"/>
    <tableColumn id="5" name="Score" dataDxfId="14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Relationship Id="rId2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5"/>
  <sheetViews>
    <sheetView zoomScale="80" zoomScaleNormal="80" zoomScalePageLayoutView="80" workbookViewId="0">
      <selection activeCell="K11" sqref="K11"/>
    </sheetView>
  </sheetViews>
  <sheetFormatPr baseColWidth="10" defaultColWidth="8.83203125" defaultRowHeight="15" x14ac:dyDescent="0"/>
  <cols>
    <col min="1" max="1" width="7.83203125" style="26" bestFit="1" customWidth="1"/>
    <col min="2" max="2" width="16.6640625" style="137" customWidth="1"/>
    <col min="3" max="3" width="18.5" style="137" bestFit="1" customWidth="1"/>
    <col min="4" max="4" width="15.5" bestFit="1" customWidth="1"/>
    <col min="5" max="5" width="9.5" style="26" bestFit="1" customWidth="1"/>
    <col min="6" max="7" width="10.6640625" style="26" customWidth="1"/>
    <col min="8" max="8" width="12.33203125" style="26" bestFit="1" customWidth="1"/>
    <col min="9" max="9" width="11.83203125" style="26" bestFit="1" customWidth="1"/>
    <col min="10" max="10" width="17.33203125" style="26" bestFit="1" customWidth="1"/>
    <col min="11" max="11" width="12.5" style="26" bestFit="1" customWidth="1"/>
    <col min="12" max="12" width="10.33203125" style="26" bestFit="1" customWidth="1"/>
    <col min="13" max="13" width="10.1640625" style="26" bestFit="1" customWidth="1"/>
    <col min="14" max="14" width="10.6640625" style="26" bestFit="1" customWidth="1"/>
    <col min="15" max="15" width="10.33203125" style="26" bestFit="1" customWidth="1"/>
    <col min="16" max="16" width="9.1640625" style="26" customWidth="1"/>
    <col min="17" max="17" width="14.5" style="26" bestFit="1" customWidth="1"/>
    <col min="18" max="18" width="2.83203125" customWidth="1"/>
    <col min="20" max="20" width="6.6640625" bestFit="1" customWidth="1"/>
    <col min="21" max="21" width="3" customWidth="1"/>
    <col min="22" max="22" width="7.5" style="26" bestFit="1" customWidth="1"/>
    <col min="23" max="23" width="20.83203125" bestFit="1" customWidth="1"/>
    <col min="24" max="24" width="8.83203125" style="158" bestFit="1" customWidth="1"/>
    <col min="25" max="25" width="4.5" style="26" customWidth="1"/>
    <col min="28" max="28" width="22.33203125" customWidth="1"/>
  </cols>
  <sheetData>
    <row r="1" spans="1:33" ht="23">
      <c r="B1" s="138" t="s">
        <v>161</v>
      </c>
      <c r="C1" s="15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S1" s="5"/>
      <c r="U1" s="5"/>
      <c r="V1" s="5"/>
      <c r="W1" s="5"/>
      <c r="X1" s="155"/>
      <c r="Y1" s="5"/>
    </row>
    <row r="2" spans="1:33" ht="23.25" customHeight="1">
      <c r="B2" s="156" t="s">
        <v>162</v>
      </c>
      <c r="C2" s="156"/>
      <c r="H2" s="18" t="s">
        <v>163</v>
      </c>
      <c r="J2" s="18" t="s">
        <v>164</v>
      </c>
      <c r="K2" s="18"/>
      <c r="L2" s="18"/>
      <c r="M2" s="18"/>
      <c r="N2" s="18"/>
      <c r="O2" s="18"/>
      <c r="P2" s="18"/>
      <c r="Q2" s="157"/>
      <c r="S2" s="13"/>
      <c r="U2" s="5"/>
      <c r="V2" s="18"/>
      <c r="W2" s="18"/>
      <c r="X2" s="115"/>
      <c r="Y2" s="5"/>
    </row>
    <row r="3" spans="1:33" ht="23.25" customHeight="1" thickBot="1">
      <c r="B3" s="156"/>
      <c r="C3" s="156"/>
      <c r="F3" s="18" t="s">
        <v>165</v>
      </c>
      <c r="G3" s="18" t="s">
        <v>166</v>
      </c>
      <c r="H3" s="18" t="s">
        <v>165</v>
      </c>
      <c r="I3" s="18" t="s">
        <v>166</v>
      </c>
      <c r="J3" s="18" t="s">
        <v>165</v>
      </c>
      <c r="K3" s="18" t="s">
        <v>165</v>
      </c>
      <c r="L3" s="18" t="s">
        <v>166</v>
      </c>
      <c r="M3" s="18" t="s">
        <v>165</v>
      </c>
      <c r="N3" s="18" t="s">
        <v>165</v>
      </c>
      <c r="O3" s="18" t="s">
        <v>166</v>
      </c>
      <c r="P3" s="18" t="s">
        <v>165</v>
      </c>
      <c r="Q3" s="5" t="s">
        <v>167</v>
      </c>
      <c r="S3" s="13"/>
      <c r="U3" s="5"/>
      <c r="Y3" s="5"/>
    </row>
    <row r="4" spans="1:33" s="6" customFormat="1" ht="23.25" customHeight="1" thickTop="1" thickBot="1">
      <c r="A4" s="9" t="s">
        <v>23</v>
      </c>
      <c r="B4" s="159" t="s">
        <v>168</v>
      </c>
      <c r="C4" s="160" t="s">
        <v>169</v>
      </c>
      <c r="D4" s="64" t="s">
        <v>24</v>
      </c>
      <c r="E4" s="9" t="s">
        <v>25</v>
      </c>
      <c r="F4" s="9" t="s">
        <v>170</v>
      </c>
      <c r="G4" s="9" t="s">
        <v>170</v>
      </c>
      <c r="H4" s="9" t="s">
        <v>171</v>
      </c>
      <c r="I4" s="9" t="s">
        <v>31</v>
      </c>
      <c r="J4" s="9" t="s">
        <v>51</v>
      </c>
      <c r="K4" s="9" t="s">
        <v>34</v>
      </c>
      <c r="L4" s="9" t="s">
        <v>92</v>
      </c>
      <c r="M4" s="9" t="s">
        <v>92</v>
      </c>
      <c r="N4" s="9" t="s">
        <v>26</v>
      </c>
      <c r="O4" s="9" t="s">
        <v>93</v>
      </c>
      <c r="P4" s="9" t="s">
        <v>93</v>
      </c>
      <c r="Q4" s="9" t="s">
        <v>61</v>
      </c>
      <c r="S4" s="9" t="s">
        <v>2</v>
      </c>
      <c r="T4" s="9" t="s">
        <v>94</v>
      </c>
      <c r="U4" s="18"/>
      <c r="V4" s="9" t="s">
        <v>23</v>
      </c>
      <c r="W4" s="9" t="s">
        <v>64</v>
      </c>
      <c r="X4" s="72" t="s">
        <v>94</v>
      </c>
      <c r="Y4" s="5"/>
    </row>
    <row r="5" spans="1:33" s="6" customFormat="1" ht="18.75" customHeight="1" thickTop="1" thickBot="1">
      <c r="A5" s="44">
        <v>1</v>
      </c>
      <c r="B5" s="161" t="s">
        <v>172</v>
      </c>
      <c r="C5" s="161" t="s">
        <v>173</v>
      </c>
      <c r="D5" s="65" t="s">
        <v>28</v>
      </c>
      <c r="E5" s="31">
        <v>8</v>
      </c>
      <c r="F5" s="162">
        <v>52</v>
      </c>
      <c r="G5" s="69"/>
      <c r="H5" s="163">
        <v>50</v>
      </c>
      <c r="I5" s="163">
        <v>50</v>
      </c>
      <c r="J5" s="163">
        <v>50</v>
      </c>
      <c r="K5" s="163">
        <v>50</v>
      </c>
      <c r="L5" s="163">
        <v>50</v>
      </c>
      <c r="M5" s="163">
        <v>50</v>
      </c>
      <c r="N5" s="69"/>
      <c r="O5" s="69"/>
      <c r="P5" s="69"/>
      <c r="Q5" s="34">
        <v>52</v>
      </c>
      <c r="S5" s="15">
        <f>SUM(F5,H5,I5,Q5)</f>
        <v>204</v>
      </c>
      <c r="T5" s="28">
        <f t="shared" ref="T5:T68" si="0">SUM(F5:Q5)/E5</f>
        <v>50.5</v>
      </c>
      <c r="U5" s="29"/>
      <c r="V5" s="47">
        <v>1</v>
      </c>
      <c r="W5" s="65" t="s">
        <v>29</v>
      </c>
      <c r="X5" s="72">
        <v>50.5</v>
      </c>
      <c r="Y5" s="5"/>
      <c r="AA5" s="71"/>
    </row>
    <row r="6" spans="1:33" s="6" customFormat="1" ht="18.75" customHeight="1" thickTop="1" thickBot="1">
      <c r="A6" s="35">
        <v>2</v>
      </c>
      <c r="B6" s="164" t="s">
        <v>174</v>
      </c>
      <c r="C6" s="164" t="s">
        <v>175</v>
      </c>
      <c r="D6" s="67" t="s">
        <v>30</v>
      </c>
      <c r="E6" s="31">
        <v>7</v>
      </c>
      <c r="F6" s="165">
        <v>55</v>
      </c>
      <c r="G6" s="68">
        <v>45</v>
      </c>
      <c r="H6" s="68">
        <v>47</v>
      </c>
      <c r="I6" s="68">
        <v>45</v>
      </c>
      <c r="J6" s="68"/>
      <c r="K6" s="68">
        <v>47</v>
      </c>
      <c r="L6" s="68"/>
      <c r="M6" s="68"/>
      <c r="N6" s="68">
        <v>47</v>
      </c>
      <c r="O6" s="68"/>
      <c r="P6" s="68"/>
      <c r="Q6" s="17">
        <v>39</v>
      </c>
      <c r="S6" s="15">
        <f>SUM(F6,H6,K6,N6)</f>
        <v>196</v>
      </c>
      <c r="T6" s="28">
        <f t="shared" si="0"/>
        <v>46.428571428571431</v>
      </c>
      <c r="U6" s="29"/>
      <c r="V6" s="16">
        <v>2</v>
      </c>
      <c r="W6" s="166" t="s">
        <v>5</v>
      </c>
      <c r="X6" s="30">
        <v>46.4</v>
      </c>
      <c r="Y6" s="5"/>
      <c r="AA6" s="71"/>
    </row>
    <row r="7" spans="1:33" s="6" customFormat="1" ht="18.75" customHeight="1" thickTop="1" thickBot="1">
      <c r="A7" s="35">
        <v>3</v>
      </c>
      <c r="B7" s="164" t="s">
        <v>176</v>
      </c>
      <c r="C7" s="164" t="s">
        <v>177</v>
      </c>
      <c r="D7" s="67" t="s">
        <v>28</v>
      </c>
      <c r="E7" s="31">
        <v>10</v>
      </c>
      <c r="F7" s="167">
        <v>41</v>
      </c>
      <c r="G7" s="112">
        <v>48</v>
      </c>
      <c r="H7" s="112">
        <v>39</v>
      </c>
      <c r="I7" s="168">
        <v>50</v>
      </c>
      <c r="J7" s="112">
        <v>39</v>
      </c>
      <c r="K7" s="112">
        <v>39</v>
      </c>
      <c r="L7" s="168">
        <v>50</v>
      </c>
      <c r="M7" s="112">
        <v>47</v>
      </c>
      <c r="N7" s="112">
        <v>37</v>
      </c>
      <c r="O7" s="112"/>
      <c r="P7" s="112"/>
      <c r="Q7" s="113">
        <v>41</v>
      </c>
      <c r="S7" s="15">
        <f>SUM(L7,M7,I7,G7)</f>
        <v>195</v>
      </c>
      <c r="T7" s="28">
        <f t="shared" si="0"/>
        <v>43.1</v>
      </c>
      <c r="U7" s="29"/>
      <c r="V7" s="16">
        <v>3</v>
      </c>
      <c r="W7" s="67" t="s">
        <v>9</v>
      </c>
      <c r="X7" s="30">
        <v>43.9</v>
      </c>
      <c r="Y7" s="5"/>
      <c r="AA7" s="71"/>
    </row>
    <row r="8" spans="1:33" s="6" customFormat="1" ht="18.75" customHeight="1" thickTop="1" thickBot="1">
      <c r="A8" s="35">
        <v>4</v>
      </c>
      <c r="B8" s="164" t="s">
        <v>178</v>
      </c>
      <c r="C8" s="164" t="s">
        <v>175</v>
      </c>
      <c r="D8" s="67" t="s">
        <v>30</v>
      </c>
      <c r="E8" s="31">
        <v>8</v>
      </c>
      <c r="F8" s="167">
        <v>37</v>
      </c>
      <c r="G8" s="66">
        <v>45</v>
      </c>
      <c r="H8" s="66">
        <v>41</v>
      </c>
      <c r="I8" s="66">
        <v>45</v>
      </c>
      <c r="J8" s="66">
        <v>40</v>
      </c>
      <c r="K8" s="66">
        <v>45</v>
      </c>
      <c r="L8" s="66"/>
      <c r="M8" s="66"/>
      <c r="N8" s="169">
        <v>50</v>
      </c>
      <c r="O8" s="66"/>
      <c r="P8" s="66"/>
      <c r="Q8" s="33">
        <v>48</v>
      </c>
      <c r="S8" s="15">
        <f>SUM(N8,Q8,K8,I8)</f>
        <v>188</v>
      </c>
      <c r="T8" s="28">
        <f t="shared" si="0"/>
        <v>43.875</v>
      </c>
      <c r="U8" s="29"/>
      <c r="V8" s="16">
        <v>4</v>
      </c>
      <c r="W8" s="67" t="s">
        <v>6</v>
      </c>
      <c r="X8" s="30">
        <v>43.1</v>
      </c>
      <c r="Y8" s="5"/>
      <c r="AA8" s="71"/>
    </row>
    <row r="9" spans="1:33" s="6" customFormat="1" ht="18.75" customHeight="1" thickTop="1" thickBot="1">
      <c r="A9" s="35">
        <v>5</v>
      </c>
      <c r="B9" s="164" t="s">
        <v>179</v>
      </c>
      <c r="C9" s="164" t="s">
        <v>180</v>
      </c>
      <c r="D9" s="67" t="s">
        <v>181</v>
      </c>
      <c r="E9" s="31">
        <v>5</v>
      </c>
      <c r="F9" s="167">
        <v>50</v>
      </c>
      <c r="G9" s="66">
        <v>47</v>
      </c>
      <c r="H9" s="66"/>
      <c r="I9" s="66"/>
      <c r="J9" s="66">
        <v>43</v>
      </c>
      <c r="K9" s="66"/>
      <c r="L9" s="66"/>
      <c r="M9" s="66"/>
      <c r="N9" s="66">
        <v>30</v>
      </c>
      <c r="O9" s="66"/>
      <c r="P9" s="66"/>
      <c r="Q9" s="33">
        <v>43</v>
      </c>
      <c r="S9" s="15">
        <f>SUM(Q9,J9,G9,F9)</f>
        <v>183</v>
      </c>
      <c r="T9" s="28">
        <f t="shared" si="0"/>
        <v>42.6</v>
      </c>
      <c r="U9" s="29"/>
      <c r="V9" s="16">
        <v>5</v>
      </c>
      <c r="W9" s="67" t="s">
        <v>45</v>
      </c>
      <c r="X9" s="30">
        <v>42.6</v>
      </c>
      <c r="Y9" s="5"/>
      <c r="AA9" s="71"/>
    </row>
    <row r="10" spans="1:33" s="6" customFormat="1" ht="18.75" customHeight="1" thickTop="1" thickBot="1">
      <c r="A10" s="35">
        <v>6</v>
      </c>
      <c r="B10" s="164" t="s">
        <v>182</v>
      </c>
      <c r="C10" s="164" t="s">
        <v>183</v>
      </c>
      <c r="D10" s="67" t="s">
        <v>28</v>
      </c>
      <c r="E10" s="31">
        <v>7</v>
      </c>
      <c r="F10" s="170">
        <v>32</v>
      </c>
      <c r="G10" s="68">
        <v>34</v>
      </c>
      <c r="H10" s="68">
        <v>45</v>
      </c>
      <c r="I10" s="68">
        <v>47</v>
      </c>
      <c r="J10" s="68">
        <v>45</v>
      </c>
      <c r="K10" s="68">
        <v>43</v>
      </c>
      <c r="L10" s="68"/>
      <c r="M10" s="68"/>
      <c r="N10" s="68">
        <v>41</v>
      </c>
      <c r="O10" s="68"/>
      <c r="P10" s="68"/>
      <c r="Q10" s="17"/>
      <c r="R10" s="40"/>
      <c r="S10" s="15">
        <f>SUM(K10,J10,I10,H10)</f>
        <v>180</v>
      </c>
      <c r="T10" s="28">
        <f t="shared" si="0"/>
        <v>41</v>
      </c>
      <c r="U10" s="29"/>
      <c r="V10" s="16">
        <v>6</v>
      </c>
      <c r="W10" s="67" t="s">
        <v>49</v>
      </c>
      <c r="X10" s="30">
        <v>42.5</v>
      </c>
      <c r="AA10" s="76"/>
      <c r="AB10"/>
    </row>
    <row r="11" spans="1:33" s="6" customFormat="1" ht="18.75" customHeight="1" thickTop="1" thickBot="1">
      <c r="A11" s="35">
        <v>6</v>
      </c>
      <c r="B11" s="164" t="s">
        <v>184</v>
      </c>
      <c r="C11" s="164" t="s">
        <v>185</v>
      </c>
      <c r="D11" s="67" t="s">
        <v>28</v>
      </c>
      <c r="E11" s="31">
        <v>10</v>
      </c>
      <c r="F11" s="170">
        <v>30</v>
      </c>
      <c r="G11" s="68">
        <v>34</v>
      </c>
      <c r="H11" s="68">
        <v>38</v>
      </c>
      <c r="I11" s="68">
        <v>47</v>
      </c>
      <c r="J11" s="68">
        <v>47</v>
      </c>
      <c r="K11" s="68">
        <v>38</v>
      </c>
      <c r="L11" s="68"/>
      <c r="M11" s="68"/>
      <c r="N11" s="68">
        <v>43</v>
      </c>
      <c r="O11" s="68">
        <v>41</v>
      </c>
      <c r="P11" s="68">
        <v>43</v>
      </c>
      <c r="Q11" s="17">
        <v>43</v>
      </c>
      <c r="S11" s="15">
        <f>SUM(J11,I11,N11,Q11)</f>
        <v>180</v>
      </c>
      <c r="T11" s="28">
        <f t="shared" si="0"/>
        <v>40.4</v>
      </c>
      <c r="U11" s="29"/>
      <c r="V11" s="16">
        <v>7</v>
      </c>
      <c r="W11" s="67" t="s">
        <v>7</v>
      </c>
      <c r="X11" s="171">
        <v>42.5</v>
      </c>
      <c r="Y11" s="5"/>
      <c r="AA11" s="18"/>
      <c r="AB11" s="58"/>
      <c r="AC11" s="77"/>
      <c r="AD11" s="40"/>
    </row>
    <row r="12" spans="1:33" s="6" customFormat="1" ht="18.75" customHeight="1" thickTop="1" thickBot="1">
      <c r="A12" s="35">
        <v>6</v>
      </c>
      <c r="B12" s="164" t="s">
        <v>186</v>
      </c>
      <c r="C12" s="164" t="s">
        <v>187</v>
      </c>
      <c r="D12" s="67" t="s">
        <v>181</v>
      </c>
      <c r="E12" s="31">
        <v>7</v>
      </c>
      <c r="F12" s="167">
        <v>42</v>
      </c>
      <c r="G12" s="66">
        <v>30</v>
      </c>
      <c r="H12" s="66">
        <v>43</v>
      </c>
      <c r="I12" s="66">
        <v>39</v>
      </c>
      <c r="J12" s="66">
        <v>41</v>
      </c>
      <c r="K12" s="66"/>
      <c r="L12" s="66"/>
      <c r="M12" s="66"/>
      <c r="N12" s="66">
        <v>45</v>
      </c>
      <c r="O12" s="66"/>
      <c r="P12" s="66"/>
      <c r="Q12" s="17">
        <v>50</v>
      </c>
      <c r="S12" s="15">
        <f>SUM(N12,Q12,H12,F12)</f>
        <v>180</v>
      </c>
      <c r="T12" s="28">
        <f t="shared" si="0"/>
        <v>41.428571428571431</v>
      </c>
      <c r="U12" s="29"/>
      <c r="V12" s="16">
        <v>8</v>
      </c>
      <c r="W12" s="67" t="s">
        <v>84</v>
      </c>
      <c r="X12" s="72">
        <v>41.4</v>
      </c>
      <c r="AB12"/>
    </row>
    <row r="13" spans="1:33" s="6" customFormat="1" ht="18.75" customHeight="1" thickTop="1" thickBot="1">
      <c r="A13" s="35">
        <v>9</v>
      </c>
      <c r="B13" s="164" t="s">
        <v>188</v>
      </c>
      <c r="C13" s="164" t="s">
        <v>189</v>
      </c>
      <c r="D13" s="67" t="s">
        <v>27</v>
      </c>
      <c r="E13" s="31">
        <v>6</v>
      </c>
      <c r="F13" s="167">
        <v>43</v>
      </c>
      <c r="G13" s="66">
        <v>40</v>
      </c>
      <c r="H13" s="66"/>
      <c r="I13" s="66"/>
      <c r="J13" s="66"/>
      <c r="K13" s="66"/>
      <c r="L13" s="66"/>
      <c r="M13" s="66"/>
      <c r="N13" s="66">
        <v>40</v>
      </c>
      <c r="O13" s="169">
        <v>50</v>
      </c>
      <c r="P13" s="66">
        <v>38</v>
      </c>
      <c r="Q13" s="33">
        <v>44</v>
      </c>
      <c r="S13" s="15">
        <f>SUM(Q13,O13,F13,G13)</f>
        <v>177</v>
      </c>
      <c r="T13" s="28">
        <f t="shared" si="0"/>
        <v>42.5</v>
      </c>
      <c r="U13" s="29"/>
      <c r="V13" s="16">
        <v>9</v>
      </c>
      <c r="W13" s="67" t="s">
        <v>65</v>
      </c>
      <c r="X13" s="30">
        <v>41</v>
      </c>
      <c r="Y13" s="5"/>
      <c r="AA13" s="76"/>
      <c r="AB13"/>
    </row>
    <row r="14" spans="1:33" s="6" customFormat="1" ht="18.75" customHeight="1" thickTop="1" thickBot="1">
      <c r="A14" s="35">
        <v>10</v>
      </c>
      <c r="B14" s="164" t="s">
        <v>190</v>
      </c>
      <c r="C14" s="164" t="s">
        <v>191</v>
      </c>
      <c r="D14" s="67" t="s">
        <v>35</v>
      </c>
      <c r="E14" s="31">
        <v>10</v>
      </c>
      <c r="F14" s="167">
        <v>39</v>
      </c>
      <c r="G14" s="68">
        <v>36</v>
      </c>
      <c r="H14" s="68">
        <v>36</v>
      </c>
      <c r="I14" s="68">
        <v>37</v>
      </c>
      <c r="J14" s="68">
        <v>33</v>
      </c>
      <c r="K14" s="68">
        <v>41</v>
      </c>
      <c r="L14" s="68"/>
      <c r="M14" s="68"/>
      <c r="N14" s="68">
        <v>35</v>
      </c>
      <c r="O14" s="172">
        <v>50</v>
      </c>
      <c r="P14" s="68">
        <v>45</v>
      </c>
      <c r="Q14" s="17">
        <v>37</v>
      </c>
      <c r="S14" s="15">
        <f>SUM(O14,P14,K14,F14)</f>
        <v>175</v>
      </c>
      <c r="T14" s="28">
        <f t="shared" si="0"/>
        <v>38.9</v>
      </c>
      <c r="U14" s="29"/>
      <c r="V14" s="173">
        <v>10</v>
      </c>
      <c r="W14" s="174" t="s">
        <v>153</v>
      </c>
      <c r="X14" s="30">
        <v>40.4</v>
      </c>
      <c r="AA14" s="76"/>
      <c r="AB14" s="62"/>
      <c r="AC14" s="40"/>
      <c r="AD14" s="70"/>
      <c r="AE14" s="70"/>
      <c r="AF14" s="70"/>
      <c r="AG14" s="71"/>
    </row>
    <row r="15" spans="1:33" s="6" customFormat="1" ht="18.75" customHeight="1" thickBot="1">
      <c r="A15" s="35">
        <v>11</v>
      </c>
      <c r="B15" s="164" t="s">
        <v>192</v>
      </c>
      <c r="C15" s="164" t="s">
        <v>193</v>
      </c>
      <c r="D15" s="67" t="s">
        <v>30</v>
      </c>
      <c r="E15" s="31">
        <v>4</v>
      </c>
      <c r="F15" s="167">
        <v>48</v>
      </c>
      <c r="G15" s="66">
        <v>50</v>
      </c>
      <c r="H15" s="66"/>
      <c r="I15" s="66">
        <v>40</v>
      </c>
      <c r="J15" s="66"/>
      <c r="K15" s="66"/>
      <c r="L15" s="66"/>
      <c r="M15" s="66"/>
      <c r="N15" s="66">
        <v>32</v>
      </c>
      <c r="O15" s="66"/>
      <c r="P15" s="66"/>
      <c r="Q15" s="33"/>
      <c r="R15" s="37"/>
      <c r="S15" s="15">
        <f>SUM(F15:Q15)</f>
        <v>170</v>
      </c>
      <c r="T15" s="28">
        <f t="shared" si="0"/>
        <v>42.5</v>
      </c>
      <c r="U15" s="29"/>
      <c r="V15" s="18"/>
      <c r="W15" s="18"/>
      <c r="X15" s="115"/>
      <c r="Y15" s="5"/>
      <c r="AA15" s="76"/>
      <c r="AB15" s="10"/>
      <c r="AC15" s="71"/>
      <c r="AD15" s="40"/>
    </row>
    <row r="16" spans="1:33" s="6" customFormat="1" ht="18.75" customHeight="1" thickBot="1">
      <c r="A16" s="35">
        <v>12</v>
      </c>
      <c r="B16" s="164" t="s">
        <v>194</v>
      </c>
      <c r="C16" s="164" t="s">
        <v>195</v>
      </c>
      <c r="D16" s="67" t="s">
        <v>181</v>
      </c>
      <c r="E16" s="31">
        <v>7</v>
      </c>
      <c r="F16" s="170"/>
      <c r="G16" s="66">
        <v>47</v>
      </c>
      <c r="H16" s="66">
        <v>40</v>
      </c>
      <c r="I16" s="66">
        <v>33</v>
      </c>
      <c r="J16" s="66">
        <v>36</v>
      </c>
      <c r="K16" s="66">
        <v>37</v>
      </c>
      <c r="L16" s="66"/>
      <c r="M16" s="66"/>
      <c r="N16" s="66">
        <v>32</v>
      </c>
      <c r="O16" s="66"/>
      <c r="P16" s="66"/>
      <c r="Q16" s="33">
        <v>30</v>
      </c>
      <c r="S16" s="15">
        <f>SUM(G16:H16,J16:K16)</f>
        <v>160</v>
      </c>
      <c r="T16" s="28">
        <f t="shared" si="0"/>
        <v>36.428571428571431</v>
      </c>
      <c r="U16" s="29"/>
      <c r="V16" s="18"/>
      <c r="W16" s="18" t="s">
        <v>196</v>
      </c>
      <c r="X16" s="115"/>
      <c r="Y16" s="5"/>
      <c r="AA16" s="76"/>
      <c r="AB16" s="10"/>
      <c r="AC16" s="71"/>
      <c r="AD16" s="40"/>
    </row>
    <row r="17" spans="1:33" s="6" customFormat="1" ht="18.75" customHeight="1" thickBot="1">
      <c r="A17" s="35">
        <v>13</v>
      </c>
      <c r="B17" s="164" t="s">
        <v>197</v>
      </c>
      <c r="C17" s="164" t="s">
        <v>198</v>
      </c>
      <c r="D17" s="114" t="s">
        <v>30</v>
      </c>
      <c r="E17" s="31">
        <v>4</v>
      </c>
      <c r="F17" s="167">
        <v>45</v>
      </c>
      <c r="G17" s="66">
        <v>43</v>
      </c>
      <c r="H17" s="66"/>
      <c r="I17" s="66">
        <v>32</v>
      </c>
      <c r="J17" s="66"/>
      <c r="K17" s="66"/>
      <c r="L17" s="66"/>
      <c r="M17" s="66"/>
      <c r="N17" s="66">
        <v>39</v>
      </c>
      <c r="O17" s="66"/>
      <c r="P17" s="66"/>
      <c r="Q17" s="17"/>
      <c r="S17" s="15">
        <f>SUM(F17:Q17)</f>
        <v>159</v>
      </c>
      <c r="T17" s="28">
        <f t="shared" si="0"/>
        <v>39.75</v>
      </c>
      <c r="V17" s="18"/>
      <c r="W17" s="58"/>
      <c r="X17" s="77"/>
      <c r="AA17" s="76"/>
      <c r="AB17" s="10"/>
      <c r="AC17" s="71"/>
      <c r="AD17" s="40"/>
    </row>
    <row r="18" spans="1:33" s="6" customFormat="1" ht="18.75" customHeight="1" thickBot="1">
      <c r="A18" s="35">
        <v>14</v>
      </c>
      <c r="B18" s="164" t="s">
        <v>199</v>
      </c>
      <c r="C18" s="164" t="s">
        <v>193</v>
      </c>
      <c r="D18" s="17" t="s">
        <v>30</v>
      </c>
      <c r="E18" s="31">
        <v>4</v>
      </c>
      <c r="F18" s="170">
        <v>28</v>
      </c>
      <c r="G18" s="66">
        <v>50</v>
      </c>
      <c r="H18" s="66"/>
      <c r="I18" s="66">
        <v>40</v>
      </c>
      <c r="J18" s="66"/>
      <c r="K18" s="66"/>
      <c r="L18" s="66"/>
      <c r="M18" s="66"/>
      <c r="N18" s="66">
        <v>39</v>
      </c>
      <c r="O18" s="66"/>
      <c r="P18" s="66"/>
      <c r="Q18" s="17"/>
      <c r="S18" s="15">
        <f>SUM(F18:Q18)</f>
        <v>157</v>
      </c>
      <c r="T18" s="28">
        <f t="shared" si="0"/>
        <v>39.25</v>
      </c>
      <c r="U18" s="29"/>
      <c r="V18" s="18"/>
      <c r="W18" s="58"/>
      <c r="X18" s="115"/>
      <c r="AA18" s="76"/>
      <c r="AB18" s="10"/>
      <c r="AC18" s="71"/>
      <c r="AD18" s="40"/>
    </row>
    <row r="19" spans="1:33" s="6" customFormat="1" ht="18.75" customHeight="1" thickBot="1">
      <c r="A19" s="35">
        <v>15</v>
      </c>
      <c r="B19" s="164" t="s">
        <v>200</v>
      </c>
      <c r="C19" s="164" t="s">
        <v>201</v>
      </c>
      <c r="D19" s="67" t="s">
        <v>32</v>
      </c>
      <c r="E19" s="31">
        <v>6</v>
      </c>
      <c r="F19" s="170">
        <v>20</v>
      </c>
      <c r="G19" s="73">
        <v>52</v>
      </c>
      <c r="H19" s="73">
        <v>30</v>
      </c>
      <c r="I19" s="73">
        <v>38</v>
      </c>
      <c r="J19" s="73">
        <v>35</v>
      </c>
      <c r="K19" s="73"/>
      <c r="L19" s="73"/>
      <c r="M19" s="73"/>
      <c r="N19" s="73">
        <v>25</v>
      </c>
      <c r="O19" s="73"/>
      <c r="P19" s="73"/>
      <c r="Q19" s="17"/>
      <c r="S19" s="15">
        <f>SUM(G19,H19,I19,J19)</f>
        <v>155</v>
      </c>
      <c r="T19" s="28">
        <f t="shared" si="0"/>
        <v>33.333333333333336</v>
      </c>
      <c r="U19" s="29"/>
      <c r="V19" s="18"/>
      <c r="W19" s="58"/>
      <c r="X19" s="115"/>
      <c r="Y19" s="18"/>
      <c r="AA19" s="76"/>
      <c r="AB19" s="10"/>
      <c r="AC19" s="71"/>
      <c r="AD19" s="40"/>
    </row>
    <row r="20" spans="1:33" s="6" customFormat="1" ht="18.75" customHeight="1" thickBot="1">
      <c r="A20" s="35">
        <v>16</v>
      </c>
      <c r="B20" s="164" t="s">
        <v>202</v>
      </c>
      <c r="C20" s="164" t="s">
        <v>203</v>
      </c>
      <c r="D20" s="67" t="s">
        <v>32</v>
      </c>
      <c r="E20" s="31">
        <v>5</v>
      </c>
      <c r="F20" s="167">
        <v>40</v>
      </c>
      <c r="G20" s="73">
        <v>42</v>
      </c>
      <c r="H20" s="73"/>
      <c r="I20" s="73">
        <v>35</v>
      </c>
      <c r="J20" s="73">
        <v>37</v>
      </c>
      <c r="K20" s="73"/>
      <c r="L20" s="73"/>
      <c r="M20" s="73"/>
      <c r="N20" s="73">
        <v>28</v>
      </c>
      <c r="O20" s="73"/>
      <c r="P20" s="73"/>
      <c r="Q20" s="17"/>
      <c r="R20" s="37"/>
      <c r="S20" s="15">
        <f>SUM(F20,G20,I20,J20)</f>
        <v>154</v>
      </c>
      <c r="T20" s="28">
        <f t="shared" si="0"/>
        <v>36.4</v>
      </c>
      <c r="U20" s="29"/>
      <c r="V20" s="18"/>
      <c r="W20" s="18"/>
      <c r="X20" s="115"/>
      <c r="Y20" s="63"/>
      <c r="AA20" s="76"/>
      <c r="AB20" s="18"/>
      <c r="AC20" s="71"/>
      <c r="AD20" s="40"/>
    </row>
    <row r="21" spans="1:33" s="6" customFormat="1" ht="18.75" customHeight="1" thickBot="1">
      <c r="A21" s="35">
        <v>17</v>
      </c>
      <c r="B21" s="164" t="s">
        <v>204</v>
      </c>
      <c r="C21" s="164" t="s">
        <v>177</v>
      </c>
      <c r="D21" s="67" t="s">
        <v>28</v>
      </c>
      <c r="E21" s="31">
        <v>3</v>
      </c>
      <c r="F21" s="167">
        <v>44</v>
      </c>
      <c r="G21" s="73">
        <v>48</v>
      </c>
      <c r="H21" s="73"/>
      <c r="I21" s="73"/>
      <c r="J21" s="73"/>
      <c r="K21" s="73"/>
      <c r="L21" s="73"/>
      <c r="M21" s="73"/>
      <c r="N21" s="73"/>
      <c r="O21" s="73"/>
      <c r="P21" s="73"/>
      <c r="Q21" s="175">
        <v>55</v>
      </c>
      <c r="S21" s="15">
        <f>SUM(F21:Q21)</f>
        <v>147</v>
      </c>
      <c r="T21" s="28">
        <f t="shared" si="0"/>
        <v>49</v>
      </c>
      <c r="U21" s="29"/>
      <c r="V21" s="18"/>
      <c r="W21" s="18"/>
      <c r="X21" s="115"/>
      <c r="Y21" s="63"/>
      <c r="AA21" s="76"/>
      <c r="AB21" s="18"/>
      <c r="AC21" s="71"/>
      <c r="AD21" s="40"/>
    </row>
    <row r="22" spans="1:33" s="6" customFormat="1" ht="18.75" customHeight="1" thickBot="1">
      <c r="A22" s="35">
        <v>18</v>
      </c>
      <c r="B22" s="164" t="s">
        <v>205</v>
      </c>
      <c r="C22" s="164" t="s">
        <v>206</v>
      </c>
      <c r="D22" s="67" t="s">
        <v>27</v>
      </c>
      <c r="E22" s="31">
        <v>5</v>
      </c>
      <c r="F22" s="170">
        <v>33</v>
      </c>
      <c r="G22" s="68">
        <v>30</v>
      </c>
      <c r="H22" s="68"/>
      <c r="I22" s="68">
        <v>39</v>
      </c>
      <c r="J22" s="68">
        <v>38</v>
      </c>
      <c r="K22" s="68"/>
      <c r="L22" s="68"/>
      <c r="M22" s="68"/>
      <c r="N22" s="68">
        <v>34</v>
      </c>
      <c r="O22" s="68"/>
      <c r="P22" s="68"/>
      <c r="Q22" s="17"/>
      <c r="S22" s="15">
        <f>SUM(J22,I22,F22,N22)</f>
        <v>144</v>
      </c>
      <c r="T22" s="28">
        <f t="shared" si="0"/>
        <v>34.799999999999997</v>
      </c>
      <c r="U22" s="29"/>
      <c r="V22" s="18"/>
      <c r="W22" s="18"/>
      <c r="X22" s="115"/>
      <c r="Y22" s="63"/>
      <c r="AA22" s="76"/>
      <c r="AB22" s="18"/>
      <c r="AC22" s="71"/>
      <c r="AD22" s="40"/>
    </row>
    <row r="23" spans="1:33" s="6" customFormat="1" ht="18.75" customHeight="1" thickBot="1">
      <c r="A23" s="35">
        <v>19</v>
      </c>
      <c r="B23" s="164" t="s">
        <v>207</v>
      </c>
      <c r="C23" s="164" t="s">
        <v>208</v>
      </c>
      <c r="D23" s="67" t="s">
        <v>26</v>
      </c>
      <c r="E23" s="31">
        <v>4</v>
      </c>
      <c r="F23" s="170">
        <v>29</v>
      </c>
      <c r="G23" s="68"/>
      <c r="H23" s="68"/>
      <c r="I23" s="68">
        <v>37</v>
      </c>
      <c r="J23" s="68"/>
      <c r="K23" s="68"/>
      <c r="L23" s="68"/>
      <c r="M23" s="68"/>
      <c r="N23" s="68">
        <v>33</v>
      </c>
      <c r="O23" s="68"/>
      <c r="P23" s="68"/>
      <c r="Q23" s="17">
        <v>42</v>
      </c>
      <c r="S23" s="15">
        <f>SUM(F23:Q23)</f>
        <v>141</v>
      </c>
      <c r="T23" s="28">
        <f t="shared" si="0"/>
        <v>35.25</v>
      </c>
      <c r="U23" s="29"/>
      <c r="V23" s="18"/>
      <c r="W23" s="18"/>
      <c r="X23" s="115"/>
      <c r="Y23" s="63"/>
      <c r="Z23" s="40"/>
      <c r="AA23" s="76"/>
      <c r="AB23" s="18"/>
      <c r="AC23" s="71"/>
      <c r="AD23" s="40"/>
    </row>
    <row r="24" spans="1:33" s="6" customFormat="1" ht="18.75" customHeight="1" thickBot="1">
      <c r="A24" s="35">
        <v>20</v>
      </c>
      <c r="B24" s="164" t="s">
        <v>209</v>
      </c>
      <c r="C24" s="164" t="s">
        <v>210</v>
      </c>
      <c r="D24" s="67" t="s">
        <v>32</v>
      </c>
      <c r="E24" s="31">
        <v>5</v>
      </c>
      <c r="F24" s="170">
        <v>27</v>
      </c>
      <c r="G24" s="68">
        <v>42</v>
      </c>
      <c r="H24" s="68">
        <v>35</v>
      </c>
      <c r="I24" s="68">
        <v>35</v>
      </c>
      <c r="J24" s="68"/>
      <c r="K24" s="68"/>
      <c r="L24" s="68"/>
      <c r="M24" s="68"/>
      <c r="N24" s="68">
        <v>26</v>
      </c>
      <c r="O24" s="68"/>
      <c r="P24" s="68"/>
      <c r="Q24" s="33"/>
      <c r="S24" s="15">
        <f>SUM(F24,G24,H24,I24)</f>
        <v>139</v>
      </c>
      <c r="T24" s="28">
        <f t="shared" si="0"/>
        <v>33</v>
      </c>
      <c r="U24" s="29"/>
      <c r="V24" s="18"/>
      <c r="W24" s="18"/>
      <c r="X24" s="115"/>
      <c r="Y24" s="63"/>
      <c r="Z24" s="63"/>
      <c r="AA24" s="71"/>
      <c r="AB24" s="18"/>
      <c r="AC24" s="71"/>
      <c r="AD24" s="40"/>
    </row>
    <row r="25" spans="1:33" s="6" customFormat="1" ht="18.75" customHeight="1" thickBot="1">
      <c r="A25" s="35"/>
      <c r="B25" s="164" t="s">
        <v>211</v>
      </c>
      <c r="C25" s="164" t="s">
        <v>212</v>
      </c>
      <c r="D25" s="67"/>
      <c r="E25" s="31">
        <v>3</v>
      </c>
      <c r="F25" s="167">
        <v>46</v>
      </c>
      <c r="G25" s="73">
        <v>44</v>
      </c>
      <c r="H25" s="73"/>
      <c r="I25" s="73">
        <v>41</v>
      </c>
      <c r="J25" s="73"/>
      <c r="K25" s="73"/>
      <c r="L25" s="73"/>
      <c r="M25" s="73"/>
      <c r="N25" s="73"/>
      <c r="O25" s="73"/>
      <c r="P25" s="73"/>
      <c r="Q25" s="17"/>
      <c r="R25" s="37"/>
      <c r="S25" s="15">
        <f t="shared" ref="S25:S88" si="1">SUM(F25:Q25)</f>
        <v>131</v>
      </c>
      <c r="T25" s="28">
        <f t="shared" si="0"/>
        <v>43.666666666666664</v>
      </c>
      <c r="U25" s="29"/>
      <c r="V25" s="18"/>
      <c r="W25" s="121"/>
      <c r="X25" s="115"/>
      <c r="Y25" s="63"/>
      <c r="Z25" s="63"/>
      <c r="AA25" s="71"/>
      <c r="AB25" s="121"/>
      <c r="AC25" s="71"/>
      <c r="AD25" s="40"/>
    </row>
    <row r="26" spans="1:33" s="6" customFormat="1" ht="18.75" customHeight="1" thickBot="1">
      <c r="A26" s="35"/>
      <c r="B26" s="176" t="s">
        <v>192</v>
      </c>
      <c r="C26" s="176" t="s">
        <v>213</v>
      </c>
      <c r="D26" s="67"/>
      <c r="E26" s="31">
        <v>4</v>
      </c>
      <c r="F26" s="39"/>
      <c r="G26" s="73"/>
      <c r="H26" s="73">
        <v>28</v>
      </c>
      <c r="I26" s="73"/>
      <c r="J26" s="73"/>
      <c r="K26" s="73">
        <v>33</v>
      </c>
      <c r="L26" s="73"/>
      <c r="M26" s="73"/>
      <c r="N26" s="73"/>
      <c r="O26" s="73">
        <v>41</v>
      </c>
      <c r="P26" s="73">
        <v>27</v>
      </c>
      <c r="Q26" s="17"/>
      <c r="R26" s="40"/>
      <c r="S26" s="15">
        <f t="shared" si="1"/>
        <v>129</v>
      </c>
      <c r="T26" s="28">
        <f t="shared" si="0"/>
        <v>32.25</v>
      </c>
      <c r="V26" s="18"/>
      <c r="W26" s="18"/>
      <c r="X26" s="115"/>
      <c r="Y26" s="63"/>
      <c r="Z26" s="63"/>
      <c r="AA26" s="71"/>
      <c r="AB26" s="10"/>
      <c r="AC26" s="71"/>
      <c r="AD26" s="40"/>
    </row>
    <row r="27" spans="1:33" s="6" customFormat="1" ht="18.75" customHeight="1" thickBot="1">
      <c r="A27" s="35"/>
      <c r="B27" s="164" t="s">
        <v>214</v>
      </c>
      <c r="C27" s="164" t="s">
        <v>215</v>
      </c>
      <c r="D27" s="17"/>
      <c r="E27" s="31">
        <v>3</v>
      </c>
      <c r="F27" s="170">
        <v>33</v>
      </c>
      <c r="G27" s="68">
        <v>46</v>
      </c>
      <c r="H27" s="68"/>
      <c r="I27" s="68">
        <v>43</v>
      </c>
      <c r="J27" s="68"/>
      <c r="K27" s="68"/>
      <c r="L27" s="68"/>
      <c r="M27" s="68"/>
      <c r="N27" s="68"/>
      <c r="O27" s="68"/>
      <c r="P27" s="68"/>
      <c r="Q27" s="17"/>
      <c r="S27" s="15">
        <f t="shared" si="1"/>
        <v>122</v>
      </c>
      <c r="T27" s="28">
        <f t="shared" si="0"/>
        <v>40.666666666666664</v>
      </c>
      <c r="U27" s="29"/>
      <c r="V27" s="18"/>
      <c r="W27" s="18"/>
      <c r="X27" s="115"/>
      <c r="Y27" s="63"/>
      <c r="Z27" s="63"/>
      <c r="AA27" s="80"/>
      <c r="AB27" s="10"/>
      <c r="AC27" s="71"/>
      <c r="AD27" s="70"/>
      <c r="AE27" s="70"/>
      <c r="AF27" s="70"/>
      <c r="AG27" s="71"/>
    </row>
    <row r="28" spans="1:33" s="6" customFormat="1" ht="18.75" customHeight="1" thickBot="1">
      <c r="A28" s="35"/>
      <c r="B28" s="164" t="s">
        <v>216</v>
      </c>
      <c r="C28" s="164" t="s">
        <v>217</v>
      </c>
      <c r="D28" s="17" t="s">
        <v>33</v>
      </c>
      <c r="E28" s="31">
        <v>3</v>
      </c>
      <c r="F28" s="170">
        <v>32</v>
      </c>
      <c r="G28" s="177">
        <v>55</v>
      </c>
      <c r="H28" s="74"/>
      <c r="I28" s="74"/>
      <c r="J28" s="74"/>
      <c r="K28" s="74"/>
      <c r="L28" s="74"/>
      <c r="M28" s="74"/>
      <c r="N28" s="74"/>
      <c r="O28" s="74"/>
      <c r="P28" s="74"/>
      <c r="Q28" s="17">
        <v>33</v>
      </c>
      <c r="R28" s="37"/>
      <c r="S28" s="15">
        <f t="shared" si="1"/>
        <v>120</v>
      </c>
      <c r="T28" s="28">
        <f t="shared" si="0"/>
        <v>40</v>
      </c>
      <c r="V28" s="18"/>
      <c r="W28" s="18"/>
      <c r="X28" s="115"/>
      <c r="Y28" s="63"/>
      <c r="Z28" s="63"/>
      <c r="AA28" s="80"/>
      <c r="AB28" s="10"/>
      <c r="AC28" s="71"/>
      <c r="AD28" s="40"/>
    </row>
    <row r="29" spans="1:33" s="6" customFormat="1" ht="18.75" customHeight="1" thickBot="1">
      <c r="A29" s="35"/>
      <c r="B29" s="164" t="s">
        <v>218</v>
      </c>
      <c r="C29" s="164" t="s">
        <v>201</v>
      </c>
      <c r="D29" s="67" t="s">
        <v>32</v>
      </c>
      <c r="E29" s="31">
        <v>3</v>
      </c>
      <c r="F29" s="170">
        <v>29</v>
      </c>
      <c r="G29" s="68">
        <v>52</v>
      </c>
      <c r="H29" s="68"/>
      <c r="I29" s="68">
        <v>38</v>
      </c>
      <c r="J29" s="68"/>
      <c r="K29" s="68"/>
      <c r="L29" s="68"/>
      <c r="M29" s="68"/>
      <c r="N29" s="68"/>
      <c r="O29" s="68"/>
      <c r="P29" s="68"/>
      <c r="Q29" s="17"/>
      <c r="R29" s="37"/>
      <c r="S29" s="15">
        <f t="shared" si="1"/>
        <v>119</v>
      </c>
      <c r="T29" s="28">
        <f t="shared" si="0"/>
        <v>39.666666666666664</v>
      </c>
      <c r="U29" s="29"/>
      <c r="V29" s="18"/>
      <c r="W29" s="18"/>
      <c r="X29" s="115"/>
      <c r="Y29" s="63"/>
      <c r="Z29" s="63"/>
      <c r="AA29" s="80"/>
      <c r="AB29" s="40"/>
      <c r="AC29" s="71"/>
      <c r="AD29" s="40"/>
    </row>
    <row r="30" spans="1:33" s="6" customFormat="1" ht="18.75" customHeight="1" thickBot="1">
      <c r="A30" s="35"/>
      <c r="B30" s="164" t="s">
        <v>219</v>
      </c>
      <c r="C30" s="164" t="s">
        <v>212</v>
      </c>
      <c r="D30" s="67" t="s">
        <v>34</v>
      </c>
      <c r="E30" s="31">
        <v>3</v>
      </c>
      <c r="F30" s="170">
        <v>31</v>
      </c>
      <c r="G30" s="73">
        <v>44</v>
      </c>
      <c r="H30" s="73"/>
      <c r="I30" s="73">
        <v>41</v>
      </c>
      <c r="J30" s="73"/>
      <c r="K30" s="73"/>
      <c r="L30" s="73"/>
      <c r="M30" s="73"/>
      <c r="N30" s="73"/>
      <c r="O30" s="73"/>
      <c r="P30" s="73"/>
      <c r="Q30" s="17"/>
      <c r="R30" s="37"/>
      <c r="S30" s="15">
        <f t="shared" si="1"/>
        <v>116</v>
      </c>
      <c r="T30" s="28">
        <f t="shared" si="0"/>
        <v>38.666666666666664</v>
      </c>
      <c r="U30" s="29"/>
      <c r="V30" s="18"/>
      <c r="W30" s="18"/>
      <c r="X30" s="115"/>
      <c r="Y30" s="63"/>
      <c r="Z30" s="63"/>
      <c r="AA30" s="80"/>
      <c r="AB30" s="40"/>
      <c r="AC30" s="71"/>
      <c r="AD30" s="40"/>
    </row>
    <row r="31" spans="1:33" s="6" customFormat="1" ht="18.75" customHeight="1" thickBot="1">
      <c r="A31" s="35"/>
      <c r="B31" s="164" t="s">
        <v>220</v>
      </c>
      <c r="C31" s="164" t="s">
        <v>217</v>
      </c>
      <c r="D31" s="67" t="s">
        <v>33</v>
      </c>
      <c r="E31" s="31">
        <v>3</v>
      </c>
      <c r="F31" s="170">
        <v>32</v>
      </c>
      <c r="G31" s="73">
        <v>34</v>
      </c>
      <c r="H31" s="73"/>
      <c r="I31" s="73"/>
      <c r="J31" s="73"/>
      <c r="K31" s="73"/>
      <c r="L31" s="73"/>
      <c r="M31" s="73"/>
      <c r="N31" s="73"/>
      <c r="O31" s="73"/>
      <c r="P31" s="73"/>
      <c r="Q31" s="17">
        <v>46</v>
      </c>
      <c r="R31" s="37"/>
      <c r="S31" s="15">
        <f t="shared" si="1"/>
        <v>112</v>
      </c>
      <c r="T31" s="28">
        <f t="shared" si="0"/>
        <v>37.333333333333336</v>
      </c>
      <c r="U31" s="29"/>
      <c r="V31" s="18"/>
      <c r="W31" s="18"/>
      <c r="X31" s="115"/>
      <c r="Y31" s="63"/>
      <c r="Z31" s="63"/>
      <c r="AA31" s="80"/>
      <c r="AB31" s="40"/>
      <c r="AC31" s="71"/>
      <c r="AD31" s="40"/>
    </row>
    <row r="32" spans="1:33" s="6" customFormat="1" ht="18.75" customHeight="1" thickBot="1">
      <c r="A32" s="35"/>
      <c r="B32" s="164" t="s">
        <v>221</v>
      </c>
      <c r="C32" s="164" t="s">
        <v>222</v>
      </c>
      <c r="D32" s="67" t="s">
        <v>42</v>
      </c>
      <c r="E32" s="31">
        <v>3</v>
      </c>
      <c r="F32" s="170">
        <v>34</v>
      </c>
      <c r="G32" s="68">
        <v>41</v>
      </c>
      <c r="H32" s="68"/>
      <c r="I32" s="68"/>
      <c r="J32" s="68"/>
      <c r="K32" s="68"/>
      <c r="L32" s="68"/>
      <c r="M32" s="68"/>
      <c r="N32" s="68"/>
      <c r="O32" s="68"/>
      <c r="P32" s="68"/>
      <c r="Q32" s="17">
        <v>36</v>
      </c>
      <c r="S32" s="15">
        <f t="shared" si="1"/>
        <v>111</v>
      </c>
      <c r="T32" s="28">
        <f t="shared" si="0"/>
        <v>37</v>
      </c>
      <c r="U32" s="29"/>
      <c r="X32" s="178"/>
      <c r="Y32" s="63"/>
      <c r="Z32" s="63"/>
      <c r="AA32" s="80"/>
      <c r="AB32" s="40"/>
      <c r="AC32" s="71"/>
      <c r="AD32" s="40"/>
    </row>
    <row r="33" spans="1:33" s="6" customFormat="1" ht="18.75" customHeight="1" thickBot="1">
      <c r="A33" s="35"/>
      <c r="B33" s="164" t="s">
        <v>188</v>
      </c>
      <c r="C33" s="164" t="s">
        <v>222</v>
      </c>
      <c r="D33" s="17" t="s">
        <v>42</v>
      </c>
      <c r="E33" s="31">
        <v>3</v>
      </c>
      <c r="F33" s="170">
        <v>27</v>
      </c>
      <c r="G33" s="66">
        <v>41</v>
      </c>
      <c r="H33" s="66"/>
      <c r="I33" s="66"/>
      <c r="J33" s="66"/>
      <c r="K33" s="66"/>
      <c r="L33" s="66"/>
      <c r="M33" s="66"/>
      <c r="N33" s="66"/>
      <c r="O33" s="66"/>
      <c r="P33" s="66"/>
      <c r="Q33" s="33">
        <v>35</v>
      </c>
      <c r="S33" s="15">
        <f t="shared" si="1"/>
        <v>103</v>
      </c>
      <c r="T33" s="28">
        <f t="shared" si="0"/>
        <v>34.333333333333336</v>
      </c>
      <c r="U33" s="29"/>
      <c r="X33" s="178"/>
      <c r="AA33" s="80"/>
      <c r="AB33" s="10"/>
      <c r="AC33" s="80"/>
      <c r="AD33" s="40"/>
    </row>
    <row r="34" spans="1:33" s="6" customFormat="1" ht="18.75" customHeight="1" thickBot="1">
      <c r="A34" s="31"/>
      <c r="B34" s="164" t="s">
        <v>223</v>
      </c>
      <c r="C34" s="164" t="s">
        <v>224</v>
      </c>
      <c r="D34" s="67" t="s">
        <v>32</v>
      </c>
      <c r="E34" s="31">
        <v>3</v>
      </c>
      <c r="F34" s="170">
        <v>25</v>
      </c>
      <c r="G34" s="68">
        <v>38</v>
      </c>
      <c r="H34" s="68">
        <v>37</v>
      </c>
      <c r="I34" s="68"/>
      <c r="J34" s="68"/>
      <c r="K34" s="68"/>
      <c r="L34" s="68"/>
      <c r="M34" s="68"/>
      <c r="N34" s="68"/>
      <c r="O34" s="68"/>
      <c r="P34" s="68"/>
      <c r="Q34" s="33"/>
      <c r="R34" s="37"/>
      <c r="S34" s="15">
        <f t="shared" si="1"/>
        <v>100</v>
      </c>
      <c r="T34" s="28">
        <f t="shared" si="0"/>
        <v>33.333333333333336</v>
      </c>
      <c r="U34" s="29"/>
      <c r="V34" s="5"/>
      <c r="W34" s="63"/>
      <c r="X34" s="155"/>
      <c r="Y34" s="63"/>
      <c r="Z34" s="63"/>
      <c r="AA34" s="80"/>
      <c r="AB34" s="40"/>
      <c r="AC34" s="80"/>
      <c r="AD34" s="40"/>
    </row>
    <row r="35" spans="1:33" s="6" customFormat="1" ht="18.75" customHeight="1" thickBot="1">
      <c r="A35" s="35"/>
      <c r="B35" s="176" t="s">
        <v>225</v>
      </c>
      <c r="C35" s="176" t="s">
        <v>226</v>
      </c>
      <c r="D35" s="67" t="s">
        <v>27</v>
      </c>
      <c r="E35" s="31">
        <v>3</v>
      </c>
      <c r="F35" s="39"/>
      <c r="G35" s="75"/>
      <c r="H35" s="75">
        <v>32</v>
      </c>
      <c r="I35" s="75">
        <v>30</v>
      </c>
      <c r="J35" s="75"/>
      <c r="K35" s="75">
        <v>35</v>
      </c>
      <c r="L35" s="75"/>
      <c r="M35" s="75"/>
      <c r="N35" s="75"/>
      <c r="O35" s="75"/>
      <c r="P35" s="75"/>
      <c r="Q35" s="17"/>
      <c r="S35" s="15">
        <f t="shared" si="1"/>
        <v>97</v>
      </c>
      <c r="T35" s="28">
        <f t="shared" si="0"/>
        <v>32.333333333333336</v>
      </c>
      <c r="U35" s="29"/>
      <c r="V35" s="5"/>
      <c r="W35" s="63"/>
      <c r="X35" s="155"/>
      <c r="Y35" s="63"/>
      <c r="Z35" s="63"/>
      <c r="AA35" s="80"/>
      <c r="AB35" s="40"/>
      <c r="AC35" s="80"/>
      <c r="AD35" s="40"/>
    </row>
    <row r="36" spans="1:33" s="6" customFormat="1" ht="18.75" customHeight="1" thickBot="1">
      <c r="A36" s="35"/>
      <c r="B36" s="164" t="s">
        <v>200</v>
      </c>
      <c r="C36" s="164" t="s">
        <v>227</v>
      </c>
      <c r="D36" s="67" t="s">
        <v>93</v>
      </c>
      <c r="E36" s="31">
        <v>4</v>
      </c>
      <c r="F36" s="170">
        <v>20</v>
      </c>
      <c r="G36" s="74">
        <v>33</v>
      </c>
      <c r="H36" s="74"/>
      <c r="I36" s="74"/>
      <c r="J36" s="74"/>
      <c r="K36" s="74"/>
      <c r="L36" s="74"/>
      <c r="M36" s="74"/>
      <c r="N36" s="74"/>
      <c r="O36" s="74">
        <v>24</v>
      </c>
      <c r="P36" s="74">
        <v>20</v>
      </c>
      <c r="Q36" s="17"/>
      <c r="S36" s="15">
        <f t="shared" si="1"/>
        <v>97</v>
      </c>
      <c r="T36" s="28">
        <f t="shared" si="0"/>
        <v>24.25</v>
      </c>
      <c r="U36" s="29"/>
      <c r="V36" s="5"/>
      <c r="X36" s="178"/>
      <c r="AA36" s="80"/>
      <c r="AB36" s="40"/>
      <c r="AC36" s="80"/>
      <c r="AD36" s="40"/>
    </row>
    <row r="37" spans="1:33" s="6" customFormat="1" ht="18.75" customHeight="1" thickBot="1">
      <c r="A37" s="35"/>
      <c r="B37" s="164" t="s">
        <v>228</v>
      </c>
      <c r="C37" s="164" t="s">
        <v>229</v>
      </c>
      <c r="D37" s="67"/>
      <c r="E37" s="31">
        <v>2</v>
      </c>
      <c r="F37" s="170"/>
      <c r="G37" s="68"/>
      <c r="H37" s="68"/>
      <c r="I37" s="68"/>
      <c r="J37" s="68"/>
      <c r="K37" s="68"/>
      <c r="L37" s="68"/>
      <c r="M37" s="68"/>
      <c r="N37" s="68"/>
      <c r="O37" s="68">
        <v>47</v>
      </c>
      <c r="P37" s="172">
        <v>50</v>
      </c>
      <c r="Q37" s="17"/>
      <c r="R37" s="40"/>
      <c r="S37" s="15">
        <f t="shared" si="1"/>
        <v>97</v>
      </c>
      <c r="T37" s="28">
        <f t="shared" si="0"/>
        <v>48.5</v>
      </c>
      <c r="U37" s="29"/>
      <c r="V37" s="5"/>
      <c r="X37" s="178"/>
      <c r="AA37" s="80"/>
      <c r="AB37" s="40"/>
      <c r="AC37" s="80"/>
      <c r="AD37" s="40"/>
    </row>
    <row r="38" spans="1:33" s="6" customFormat="1" ht="18.75" customHeight="1" thickBot="1">
      <c r="A38" s="31"/>
      <c r="B38" s="164" t="s">
        <v>230</v>
      </c>
      <c r="C38" s="164" t="s">
        <v>217</v>
      </c>
      <c r="D38" s="67" t="s">
        <v>33</v>
      </c>
      <c r="E38" s="31">
        <v>2</v>
      </c>
      <c r="F38" s="167">
        <v>38</v>
      </c>
      <c r="G38" s="179">
        <v>55</v>
      </c>
      <c r="H38" s="75"/>
      <c r="I38" s="75"/>
      <c r="J38" s="75"/>
      <c r="K38" s="75"/>
      <c r="L38" s="75"/>
      <c r="M38" s="75"/>
      <c r="N38" s="75"/>
      <c r="O38" s="75"/>
      <c r="P38" s="75"/>
      <c r="Q38" s="17"/>
      <c r="R38" s="40"/>
      <c r="S38" s="15">
        <f t="shared" si="1"/>
        <v>93</v>
      </c>
      <c r="T38" s="28">
        <f t="shared" si="0"/>
        <v>46.5</v>
      </c>
      <c r="U38" s="29"/>
      <c r="V38" s="5"/>
      <c r="X38" s="178"/>
      <c r="AA38" s="80"/>
      <c r="AB38" s="40"/>
      <c r="AC38" s="80"/>
      <c r="AD38" s="40"/>
    </row>
    <row r="39" spans="1:33" s="6" customFormat="1" ht="18.75" customHeight="1" thickBot="1">
      <c r="A39" s="31"/>
      <c r="B39" s="180" t="s">
        <v>231</v>
      </c>
      <c r="C39" s="180" t="s">
        <v>232</v>
      </c>
      <c r="D39" s="67" t="s">
        <v>26</v>
      </c>
      <c r="E39" s="31">
        <v>3</v>
      </c>
      <c r="F39" s="170">
        <v>24</v>
      </c>
      <c r="G39" s="68">
        <v>31</v>
      </c>
      <c r="H39" s="68"/>
      <c r="I39" s="68"/>
      <c r="J39" s="68"/>
      <c r="K39" s="68"/>
      <c r="L39" s="68"/>
      <c r="M39" s="68"/>
      <c r="N39" s="68">
        <v>38</v>
      </c>
      <c r="O39" s="68"/>
      <c r="P39" s="68"/>
      <c r="Q39" s="17"/>
      <c r="R39" s="37"/>
      <c r="S39" s="15">
        <f t="shared" si="1"/>
        <v>93</v>
      </c>
      <c r="T39" s="28">
        <f t="shared" si="0"/>
        <v>31</v>
      </c>
      <c r="U39" s="29"/>
      <c r="V39" s="5"/>
      <c r="W39" s="63"/>
      <c r="X39" s="155"/>
      <c r="Y39" s="63"/>
      <c r="Z39" s="63"/>
      <c r="AA39" s="80"/>
      <c r="AB39" s="40"/>
      <c r="AC39" s="80"/>
      <c r="AD39" s="40"/>
    </row>
    <row r="40" spans="1:33" s="6" customFormat="1" ht="18.75" customHeight="1" thickBot="1">
      <c r="A40" s="31"/>
      <c r="B40" s="176" t="s">
        <v>233</v>
      </c>
      <c r="C40" s="181" t="s">
        <v>234</v>
      </c>
      <c r="D40" s="17"/>
      <c r="E40" s="31">
        <v>2</v>
      </c>
      <c r="F40" s="39"/>
      <c r="G40" s="73"/>
      <c r="H40" s="73"/>
      <c r="I40" s="73"/>
      <c r="J40" s="73"/>
      <c r="K40" s="73"/>
      <c r="L40" s="73">
        <v>45</v>
      </c>
      <c r="M40" s="73">
        <v>43</v>
      </c>
      <c r="N40" s="73"/>
      <c r="O40" s="73"/>
      <c r="P40" s="73"/>
      <c r="Q40" s="17"/>
      <c r="R40" s="37"/>
      <c r="S40" s="15">
        <f t="shared" si="1"/>
        <v>88</v>
      </c>
      <c r="T40" s="28">
        <f t="shared" si="0"/>
        <v>44</v>
      </c>
      <c r="U40" s="29"/>
      <c r="V40" s="5"/>
      <c r="W40" s="63"/>
      <c r="X40" s="155"/>
      <c r="Y40" s="63"/>
      <c r="Z40" s="63"/>
      <c r="AA40" s="80"/>
      <c r="AB40" s="40"/>
      <c r="AC40" s="80"/>
      <c r="AD40" s="40"/>
    </row>
    <row r="41" spans="1:33" s="6" customFormat="1" ht="18.75" customHeight="1" thickBot="1">
      <c r="A41" s="35"/>
      <c r="B41" s="164" t="s">
        <v>235</v>
      </c>
      <c r="C41" s="164" t="s">
        <v>236</v>
      </c>
      <c r="D41" s="17"/>
      <c r="E41" s="31">
        <v>2</v>
      </c>
      <c r="F41" s="170"/>
      <c r="G41" s="68"/>
      <c r="H41" s="68"/>
      <c r="I41" s="68"/>
      <c r="J41" s="68"/>
      <c r="K41" s="68"/>
      <c r="L41" s="68"/>
      <c r="M41" s="68"/>
      <c r="N41" s="68"/>
      <c r="O41" s="68">
        <v>47</v>
      </c>
      <c r="P41" s="68">
        <v>40</v>
      </c>
      <c r="Q41" s="17"/>
      <c r="R41" s="37"/>
      <c r="S41" s="15">
        <f t="shared" si="1"/>
        <v>87</v>
      </c>
      <c r="T41" s="28">
        <f t="shared" si="0"/>
        <v>43.5</v>
      </c>
      <c r="U41" s="29"/>
      <c r="V41" s="5"/>
      <c r="W41" s="63"/>
      <c r="X41" s="155"/>
      <c r="Y41" s="63"/>
      <c r="Z41" s="63"/>
      <c r="AA41" s="71"/>
      <c r="AB41" s="62"/>
      <c r="AC41" s="40"/>
      <c r="AD41" s="40"/>
    </row>
    <row r="42" spans="1:33" s="6" customFormat="1" ht="18.75" customHeight="1" thickBot="1">
      <c r="A42" s="31"/>
      <c r="B42" s="176" t="s">
        <v>237</v>
      </c>
      <c r="C42" s="176" t="s">
        <v>238</v>
      </c>
      <c r="D42" s="67"/>
      <c r="E42" s="31">
        <v>2</v>
      </c>
      <c r="F42" s="36"/>
      <c r="G42" s="75"/>
      <c r="H42" s="75"/>
      <c r="I42" s="75"/>
      <c r="J42" s="75"/>
      <c r="K42" s="75"/>
      <c r="L42" s="75">
        <v>47</v>
      </c>
      <c r="M42" s="75">
        <v>38</v>
      </c>
      <c r="N42" s="75"/>
      <c r="O42" s="75"/>
      <c r="P42" s="75"/>
      <c r="Q42" s="67"/>
      <c r="R42" s="10"/>
      <c r="S42" s="15">
        <f t="shared" si="1"/>
        <v>85</v>
      </c>
      <c r="T42" s="28">
        <f t="shared" si="0"/>
        <v>42.5</v>
      </c>
      <c r="V42" s="5"/>
      <c r="W42" s="63"/>
      <c r="X42" s="155"/>
      <c r="Y42" s="63"/>
      <c r="Z42" s="63"/>
      <c r="AA42" s="71"/>
      <c r="AB42" s="62"/>
      <c r="AC42" s="40"/>
      <c r="AD42" s="40"/>
    </row>
    <row r="43" spans="1:33" s="6" customFormat="1" ht="18.75" customHeight="1" thickBot="1">
      <c r="A43" s="35"/>
      <c r="B43" s="176" t="s">
        <v>239</v>
      </c>
      <c r="C43" s="176" t="s">
        <v>240</v>
      </c>
      <c r="D43" s="17"/>
      <c r="E43" s="35">
        <v>2</v>
      </c>
      <c r="F43" s="39"/>
      <c r="G43" s="73"/>
      <c r="H43" s="73"/>
      <c r="I43" s="73"/>
      <c r="J43" s="73"/>
      <c r="K43" s="73"/>
      <c r="L43" s="73">
        <v>43</v>
      </c>
      <c r="M43" s="73">
        <v>41</v>
      </c>
      <c r="N43" s="73"/>
      <c r="O43" s="73"/>
      <c r="P43" s="73"/>
      <c r="Q43" s="17"/>
      <c r="R43" s="37"/>
      <c r="S43" s="15">
        <f t="shared" si="1"/>
        <v>84</v>
      </c>
      <c r="T43" s="28">
        <f t="shared" si="0"/>
        <v>42</v>
      </c>
      <c r="U43" s="29"/>
      <c r="V43" s="5"/>
      <c r="X43" s="178"/>
      <c r="AA43" s="71"/>
      <c r="AB43" s="62"/>
      <c r="AC43" s="40"/>
      <c r="AD43" s="40"/>
    </row>
    <row r="44" spans="1:33" s="6" customFormat="1" ht="18.75" customHeight="1" thickBot="1">
      <c r="A44" s="31"/>
      <c r="B44" s="182" t="s">
        <v>241</v>
      </c>
      <c r="C44" s="181" t="s">
        <v>242</v>
      </c>
      <c r="D44" s="17"/>
      <c r="E44" s="31">
        <v>2</v>
      </c>
      <c r="F44" s="39"/>
      <c r="G44" s="73"/>
      <c r="H44" s="73"/>
      <c r="I44" s="73"/>
      <c r="J44" s="73"/>
      <c r="K44" s="73"/>
      <c r="L44" s="73">
        <v>38</v>
      </c>
      <c r="M44" s="73">
        <v>45</v>
      </c>
      <c r="N44" s="73"/>
      <c r="O44" s="73"/>
      <c r="P44" s="73"/>
      <c r="Q44" s="17"/>
      <c r="R44" s="40"/>
      <c r="S44" s="15">
        <f t="shared" si="1"/>
        <v>83</v>
      </c>
      <c r="T44" s="28">
        <f t="shared" si="0"/>
        <v>41.5</v>
      </c>
      <c r="U44" s="29"/>
      <c r="V44" s="5"/>
      <c r="W44" s="63"/>
      <c r="X44" s="155"/>
      <c r="Y44" s="63"/>
      <c r="Z44" s="63"/>
      <c r="AA44" s="71"/>
      <c r="AB44" s="62"/>
      <c r="AC44" s="40"/>
      <c r="AD44" s="70"/>
      <c r="AE44" s="70"/>
      <c r="AF44" s="70"/>
      <c r="AG44" s="71"/>
    </row>
    <row r="45" spans="1:33" s="6" customFormat="1" ht="18.75" customHeight="1" thickBot="1">
      <c r="A45" s="35"/>
      <c r="B45" s="182" t="s">
        <v>243</v>
      </c>
      <c r="C45" s="181" t="s">
        <v>244</v>
      </c>
      <c r="D45" s="17"/>
      <c r="E45" s="31">
        <v>3</v>
      </c>
      <c r="F45" s="39"/>
      <c r="G45" s="73"/>
      <c r="H45" s="73"/>
      <c r="I45" s="73"/>
      <c r="J45" s="73"/>
      <c r="K45" s="73">
        <v>30</v>
      </c>
      <c r="L45" s="73"/>
      <c r="M45" s="73"/>
      <c r="N45" s="73">
        <v>24</v>
      </c>
      <c r="O45" s="73"/>
      <c r="P45" s="73"/>
      <c r="Q45" s="17">
        <v>27</v>
      </c>
      <c r="R45" s="37"/>
      <c r="S45" s="15">
        <f t="shared" si="1"/>
        <v>81</v>
      </c>
      <c r="T45" s="28">
        <f t="shared" si="0"/>
        <v>27</v>
      </c>
      <c r="U45" s="29"/>
      <c r="V45" s="5"/>
      <c r="W45"/>
      <c r="X45" s="155"/>
      <c r="Y45" s="63"/>
      <c r="Z45" s="63"/>
      <c r="AA45" s="71"/>
      <c r="AB45"/>
    </row>
    <row r="46" spans="1:33" s="6" customFormat="1" ht="18.75" customHeight="1" thickBot="1">
      <c r="A46" s="35"/>
      <c r="B46" s="176" t="s">
        <v>245</v>
      </c>
      <c r="C46" s="176" t="s">
        <v>246</v>
      </c>
      <c r="D46" s="67"/>
      <c r="E46" s="31">
        <v>2</v>
      </c>
      <c r="F46" s="36"/>
      <c r="G46" s="75"/>
      <c r="H46" s="75"/>
      <c r="I46" s="75"/>
      <c r="J46" s="75"/>
      <c r="K46" s="75"/>
      <c r="L46" s="75">
        <v>41</v>
      </c>
      <c r="M46" s="75">
        <v>39</v>
      </c>
      <c r="N46" s="75"/>
      <c r="O46" s="75"/>
      <c r="P46" s="75"/>
      <c r="Q46" s="67"/>
      <c r="R46" s="183"/>
      <c r="S46" s="15">
        <f t="shared" si="1"/>
        <v>80</v>
      </c>
      <c r="T46" s="28">
        <f t="shared" si="0"/>
        <v>40</v>
      </c>
      <c r="U46" s="29"/>
      <c r="V46" s="5"/>
      <c r="W46"/>
      <c r="X46" s="155"/>
      <c r="Y46" s="63"/>
      <c r="Z46" s="63"/>
      <c r="AA46" s="71"/>
      <c r="AB46"/>
      <c r="AD46" s="70"/>
      <c r="AE46" s="70"/>
      <c r="AF46" s="70"/>
      <c r="AG46" s="71"/>
    </row>
    <row r="47" spans="1:33" s="6" customFormat="1" ht="18.75" customHeight="1" thickBot="1">
      <c r="A47" s="35"/>
      <c r="B47" s="164" t="s">
        <v>247</v>
      </c>
      <c r="C47" s="164" t="s">
        <v>248</v>
      </c>
      <c r="D47" s="67"/>
      <c r="E47" s="31">
        <v>2</v>
      </c>
      <c r="F47" s="170"/>
      <c r="G47" s="75"/>
      <c r="H47" s="75"/>
      <c r="I47" s="75"/>
      <c r="J47" s="75"/>
      <c r="K47" s="75"/>
      <c r="L47" s="75"/>
      <c r="M47" s="75"/>
      <c r="N47" s="75"/>
      <c r="O47" s="75">
        <v>43</v>
      </c>
      <c r="P47" s="75">
        <v>37</v>
      </c>
      <c r="Q47" s="17"/>
      <c r="R47" s="40"/>
      <c r="S47" s="15">
        <f t="shared" si="1"/>
        <v>80</v>
      </c>
      <c r="T47" s="28">
        <f t="shared" si="0"/>
        <v>40</v>
      </c>
      <c r="U47" s="29"/>
      <c r="V47" s="5"/>
      <c r="W47"/>
      <c r="X47" s="155"/>
      <c r="Y47" s="63"/>
      <c r="Z47" s="63"/>
      <c r="AA47" s="71"/>
      <c r="AB47"/>
      <c r="AD47" s="70"/>
      <c r="AE47" s="70"/>
      <c r="AF47" s="70"/>
      <c r="AG47" s="76"/>
    </row>
    <row r="48" spans="1:33" s="6" customFormat="1" ht="18.75" customHeight="1" thickBot="1">
      <c r="A48" s="35"/>
      <c r="B48" s="180" t="s">
        <v>249</v>
      </c>
      <c r="C48" s="180" t="s">
        <v>250</v>
      </c>
      <c r="D48" s="67"/>
      <c r="E48" s="31">
        <v>2</v>
      </c>
      <c r="F48" s="170"/>
      <c r="G48" s="68"/>
      <c r="H48" s="68"/>
      <c r="I48" s="68"/>
      <c r="J48" s="68"/>
      <c r="K48" s="68"/>
      <c r="L48" s="68"/>
      <c r="M48" s="68"/>
      <c r="N48" s="68"/>
      <c r="O48" s="68">
        <v>45</v>
      </c>
      <c r="P48" s="68">
        <v>34</v>
      </c>
      <c r="Q48" s="17"/>
      <c r="R48" s="40"/>
      <c r="S48" s="15">
        <f t="shared" si="1"/>
        <v>79</v>
      </c>
      <c r="T48" s="28">
        <f t="shared" si="0"/>
        <v>39.5</v>
      </c>
      <c r="V48" s="5"/>
      <c r="W48"/>
      <c r="X48" s="155"/>
      <c r="Y48" s="63"/>
      <c r="Z48" s="63"/>
      <c r="AA48" s="80"/>
      <c r="AB48"/>
    </row>
    <row r="49" spans="1:33" s="6" customFormat="1" ht="18.75" customHeight="1" thickBot="1">
      <c r="A49" s="35"/>
      <c r="B49" s="164" t="s">
        <v>219</v>
      </c>
      <c r="C49" s="164" t="s">
        <v>251</v>
      </c>
      <c r="D49" s="17" t="s">
        <v>26</v>
      </c>
      <c r="E49" s="31">
        <v>2</v>
      </c>
      <c r="F49" s="170"/>
      <c r="G49" s="68"/>
      <c r="H49" s="68"/>
      <c r="I49" s="68">
        <v>37</v>
      </c>
      <c r="J49" s="68"/>
      <c r="K49" s="68">
        <v>40</v>
      </c>
      <c r="L49" s="68"/>
      <c r="M49" s="68"/>
      <c r="N49" s="68"/>
      <c r="O49" s="68"/>
      <c r="P49" s="68"/>
      <c r="Q49" s="17"/>
      <c r="R49" s="37"/>
      <c r="S49" s="15">
        <f t="shared" si="1"/>
        <v>77</v>
      </c>
      <c r="T49" s="28">
        <f t="shared" si="0"/>
        <v>38.5</v>
      </c>
      <c r="V49" s="5"/>
      <c r="W49"/>
      <c r="X49" s="155"/>
      <c r="Y49" s="63"/>
      <c r="Z49" s="63"/>
      <c r="AA49" s="80"/>
      <c r="AB49"/>
    </row>
    <row r="50" spans="1:33" s="6" customFormat="1" ht="18.75" customHeight="1" thickBot="1">
      <c r="A50" s="31"/>
      <c r="B50" s="182" t="s">
        <v>237</v>
      </c>
      <c r="C50" s="182" t="s">
        <v>234</v>
      </c>
      <c r="D50" s="67"/>
      <c r="E50" s="31">
        <v>2</v>
      </c>
      <c r="F50" s="36"/>
      <c r="G50" s="75"/>
      <c r="H50" s="75"/>
      <c r="I50" s="75"/>
      <c r="J50" s="75"/>
      <c r="K50" s="75"/>
      <c r="L50" s="75">
        <v>45</v>
      </c>
      <c r="M50" s="75">
        <v>32</v>
      </c>
      <c r="N50" s="75"/>
      <c r="O50" s="75"/>
      <c r="P50" s="75"/>
      <c r="Q50" s="67"/>
      <c r="R50" s="10"/>
      <c r="S50" s="15">
        <f t="shared" si="1"/>
        <v>77</v>
      </c>
      <c r="T50" s="28">
        <f t="shared" si="0"/>
        <v>38.5</v>
      </c>
      <c r="U50" s="29"/>
      <c r="V50" s="5"/>
      <c r="W50"/>
      <c r="X50" s="155"/>
      <c r="Y50" s="63"/>
      <c r="Z50" s="63"/>
      <c r="AA50" s="80"/>
      <c r="AB50"/>
    </row>
    <row r="51" spans="1:33" s="6" customFormat="1" ht="18.75" customHeight="1" thickBot="1">
      <c r="A51" s="31"/>
      <c r="B51" s="180" t="s">
        <v>209</v>
      </c>
      <c r="C51" s="180" t="s">
        <v>198</v>
      </c>
      <c r="D51" s="67"/>
      <c r="E51" s="31">
        <v>2</v>
      </c>
      <c r="F51" s="167">
        <v>36</v>
      </c>
      <c r="G51" s="68">
        <v>40</v>
      </c>
      <c r="H51" s="68"/>
      <c r="I51" s="68"/>
      <c r="J51" s="68"/>
      <c r="K51" s="68"/>
      <c r="L51" s="68"/>
      <c r="M51" s="68"/>
      <c r="N51" s="68"/>
      <c r="O51" s="68"/>
      <c r="P51" s="68"/>
      <c r="Q51" s="33"/>
      <c r="S51" s="15">
        <f t="shared" si="1"/>
        <v>76</v>
      </c>
      <c r="T51" s="28">
        <f t="shared" si="0"/>
        <v>38</v>
      </c>
      <c r="U51" s="29"/>
      <c r="V51" s="5"/>
      <c r="W51"/>
      <c r="X51" s="155"/>
      <c r="Y51" s="63"/>
      <c r="Z51" s="63"/>
      <c r="AA51" s="80"/>
      <c r="AB51"/>
      <c r="AD51" s="70"/>
      <c r="AE51" s="70"/>
      <c r="AF51" s="70"/>
      <c r="AG51" s="71"/>
    </row>
    <row r="52" spans="1:33" s="6" customFormat="1" ht="18.75" customHeight="1" thickBot="1">
      <c r="A52" s="35"/>
      <c r="B52" s="180" t="s">
        <v>252</v>
      </c>
      <c r="C52" s="180" t="s">
        <v>253</v>
      </c>
      <c r="D52" s="67" t="s">
        <v>30</v>
      </c>
      <c r="E52" s="31">
        <v>2</v>
      </c>
      <c r="F52" s="170">
        <v>31</v>
      </c>
      <c r="G52" s="66">
        <v>43</v>
      </c>
      <c r="H52" s="66"/>
      <c r="I52" s="66"/>
      <c r="J52" s="66"/>
      <c r="K52" s="66"/>
      <c r="L52" s="66"/>
      <c r="M52" s="66"/>
      <c r="N52" s="66"/>
      <c r="O52" s="66"/>
      <c r="P52" s="66"/>
      <c r="Q52" s="33"/>
      <c r="R52" s="40"/>
      <c r="S52" s="15">
        <f t="shared" si="1"/>
        <v>74</v>
      </c>
      <c r="T52" s="28">
        <f t="shared" si="0"/>
        <v>37</v>
      </c>
      <c r="U52" s="29"/>
      <c r="V52" s="5"/>
      <c r="W52"/>
      <c r="X52" s="155"/>
      <c r="Y52" s="63"/>
      <c r="Z52" s="63"/>
      <c r="AA52" s="80"/>
      <c r="AB52"/>
    </row>
    <row r="53" spans="1:33" s="6" customFormat="1" ht="18.75" customHeight="1" thickBot="1">
      <c r="A53" s="35"/>
      <c r="B53" s="176" t="s">
        <v>172</v>
      </c>
      <c r="C53" s="176" t="s">
        <v>254</v>
      </c>
      <c r="D53" s="67"/>
      <c r="E53" s="31">
        <v>2</v>
      </c>
      <c r="F53" s="36"/>
      <c r="G53" s="75"/>
      <c r="H53" s="75"/>
      <c r="I53" s="75"/>
      <c r="J53" s="75"/>
      <c r="K53" s="75"/>
      <c r="L53" s="75">
        <v>39</v>
      </c>
      <c r="M53" s="75">
        <v>35</v>
      </c>
      <c r="N53" s="75"/>
      <c r="O53" s="75"/>
      <c r="P53" s="75"/>
      <c r="Q53" s="67"/>
      <c r="R53" s="10"/>
      <c r="S53" s="15">
        <f t="shared" si="1"/>
        <v>74</v>
      </c>
      <c r="T53" s="28">
        <f t="shared" si="0"/>
        <v>37</v>
      </c>
      <c r="U53" s="29"/>
      <c r="V53" s="5"/>
      <c r="W53"/>
      <c r="X53" s="155"/>
      <c r="Y53" s="63"/>
      <c r="Z53" s="63"/>
      <c r="AA53" s="80"/>
      <c r="AB53"/>
    </row>
    <row r="54" spans="1:33" s="6" customFormat="1" ht="18.75" customHeight="1" thickBot="1">
      <c r="A54" s="31"/>
      <c r="B54" s="182" t="s">
        <v>255</v>
      </c>
      <c r="C54" s="182" t="s">
        <v>256</v>
      </c>
      <c r="D54" s="67"/>
      <c r="E54" s="31">
        <v>2</v>
      </c>
      <c r="F54" s="36"/>
      <c r="G54" s="75"/>
      <c r="H54" s="75"/>
      <c r="I54" s="75"/>
      <c r="J54" s="75"/>
      <c r="K54" s="75"/>
      <c r="L54" s="75">
        <v>40</v>
      </c>
      <c r="M54" s="75">
        <v>34</v>
      </c>
      <c r="N54" s="75"/>
      <c r="O54" s="75"/>
      <c r="P54" s="75"/>
      <c r="Q54" s="67"/>
      <c r="R54" s="99"/>
      <c r="S54" s="15">
        <f t="shared" si="1"/>
        <v>74</v>
      </c>
      <c r="T54" s="28">
        <f t="shared" si="0"/>
        <v>37</v>
      </c>
      <c r="U54" s="29"/>
      <c r="V54" s="5"/>
      <c r="W54"/>
      <c r="X54" s="155"/>
      <c r="Y54" s="63"/>
      <c r="Z54" s="63"/>
      <c r="AA54" s="80"/>
      <c r="AB54"/>
      <c r="AD54" s="70"/>
      <c r="AE54" s="70"/>
      <c r="AF54" s="70"/>
      <c r="AG54" s="71"/>
    </row>
    <row r="55" spans="1:33" s="6" customFormat="1" ht="18.75" customHeight="1" thickBot="1">
      <c r="A55" s="35"/>
      <c r="B55" s="164" t="s">
        <v>211</v>
      </c>
      <c r="C55" s="164" t="s">
        <v>257</v>
      </c>
      <c r="D55" s="67" t="s">
        <v>181</v>
      </c>
      <c r="E55" s="31">
        <v>2</v>
      </c>
      <c r="F55" s="170">
        <v>34</v>
      </c>
      <c r="G55" s="68">
        <v>39</v>
      </c>
      <c r="H55" s="68"/>
      <c r="I55" s="68"/>
      <c r="J55" s="68"/>
      <c r="K55" s="68"/>
      <c r="L55" s="68"/>
      <c r="M55" s="68"/>
      <c r="N55" s="68"/>
      <c r="O55" s="68"/>
      <c r="P55" s="68"/>
      <c r="Q55" s="33"/>
      <c r="R55" s="40"/>
      <c r="S55" s="15">
        <f t="shared" si="1"/>
        <v>73</v>
      </c>
      <c r="T55" s="28">
        <f t="shared" si="0"/>
        <v>36.5</v>
      </c>
      <c r="U55" s="29"/>
      <c r="V55" s="5"/>
      <c r="W55"/>
      <c r="X55" s="184"/>
      <c r="Y55" s="18"/>
      <c r="Z55" s="63"/>
      <c r="AA55" s="80"/>
      <c r="AB55"/>
      <c r="AD55" s="70"/>
      <c r="AE55" s="70"/>
      <c r="AF55" s="70"/>
      <c r="AG55" s="71"/>
    </row>
    <row r="56" spans="1:33" s="6" customFormat="1" ht="18.75" customHeight="1" thickBot="1">
      <c r="A56" s="35"/>
      <c r="B56" s="164" t="s">
        <v>258</v>
      </c>
      <c r="C56" s="164" t="s">
        <v>259</v>
      </c>
      <c r="D56" s="17" t="s">
        <v>38</v>
      </c>
      <c r="E56" s="31">
        <v>2</v>
      </c>
      <c r="F56" s="170"/>
      <c r="G56" s="68"/>
      <c r="H56" s="68">
        <v>37</v>
      </c>
      <c r="I56" s="68">
        <v>36</v>
      </c>
      <c r="J56" s="68"/>
      <c r="K56" s="68"/>
      <c r="L56" s="68"/>
      <c r="M56" s="68"/>
      <c r="N56" s="68"/>
      <c r="O56" s="68"/>
      <c r="P56" s="68"/>
      <c r="Q56" s="17"/>
      <c r="S56" s="15">
        <f t="shared" si="1"/>
        <v>73</v>
      </c>
      <c r="T56" s="28">
        <f t="shared" si="0"/>
        <v>36.5</v>
      </c>
      <c r="V56" s="5"/>
      <c r="W56"/>
      <c r="X56" s="77"/>
      <c r="Y56" s="40"/>
      <c r="Z56" s="63"/>
      <c r="AA56" s="80"/>
      <c r="AB56"/>
    </row>
    <row r="57" spans="1:33" s="6" customFormat="1" ht="18.75" customHeight="1" thickBot="1">
      <c r="A57" s="31"/>
      <c r="B57" s="182" t="s">
        <v>260</v>
      </c>
      <c r="C57" s="182" t="s">
        <v>261</v>
      </c>
      <c r="D57" s="67"/>
      <c r="E57" s="31">
        <v>2</v>
      </c>
      <c r="F57" s="36"/>
      <c r="G57" s="75"/>
      <c r="H57" s="75"/>
      <c r="I57" s="75"/>
      <c r="J57" s="75"/>
      <c r="K57" s="75"/>
      <c r="L57" s="75">
        <v>43</v>
      </c>
      <c r="M57" s="75">
        <v>30</v>
      </c>
      <c r="N57" s="75"/>
      <c r="O57" s="75"/>
      <c r="P57" s="75"/>
      <c r="Q57" s="67"/>
      <c r="R57" s="10"/>
      <c r="S57" s="15">
        <f t="shared" si="1"/>
        <v>73</v>
      </c>
      <c r="T57" s="28">
        <f t="shared" si="0"/>
        <v>36.5</v>
      </c>
      <c r="V57" s="5"/>
      <c r="W57"/>
      <c r="X57" s="178"/>
      <c r="Y57" s="5"/>
      <c r="Z57" s="63"/>
      <c r="AA57" s="80"/>
      <c r="AB57"/>
    </row>
    <row r="58" spans="1:33" s="6" customFormat="1" ht="18.75" customHeight="1" thickBot="1">
      <c r="A58" s="35"/>
      <c r="B58" s="164" t="s">
        <v>262</v>
      </c>
      <c r="C58" s="164" t="s">
        <v>263</v>
      </c>
      <c r="D58" s="17"/>
      <c r="E58" s="31">
        <v>2</v>
      </c>
      <c r="F58" s="170"/>
      <c r="G58" s="68"/>
      <c r="H58" s="68"/>
      <c r="I58" s="68"/>
      <c r="J58" s="68"/>
      <c r="K58" s="68"/>
      <c r="L58" s="68"/>
      <c r="M58" s="68"/>
      <c r="N58" s="68"/>
      <c r="O58" s="68">
        <v>26</v>
      </c>
      <c r="P58" s="68">
        <v>47</v>
      </c>
      <c r="Q58" s="17"/>
      <c r="R58" s="40"/>
      <c r="S58" s="15">
        <f t="shared" si="1"/>
        <v>73</v>
      </c>
      <c r="T58" s="28">
        <f t="shared" si="0"/>
        <v>36.5</v>
      </c>
      <c r="V58" s="5"/>
      <c r="W58"/>
      <c r="X58" s="178"/>
      <c r="Y58" s="5"/>
      <c r="Z58" s="40"/>
      <c r="AA58" s="71"/>
      <c r="AB58"/>
    </row>
    <row r="59" spans="1:33" s="6" customFormat="1" ht="18.75" customHeight="1" thickBot="1">
      <c r="A59" s="35"/>
      <c r="B59" s="164" t="s">
        <v>264</v>
      </c>
      <c r="C59" s="164" t="s">
        <v>265</v>
      </c>
      <c r="D59" s="67"/>
      <c r="E59" s="31">
        <v>2</v>
      </c>
      <c r="F59" s="170"/>
      <c r="G59" s="68"/>
      <c r="H59" s="68"/>
      <c r="I59" s="68"/>
      <c r="J59" s="68"/>
      <c r="K59" s="68"/>
      <c r="L59" s="68"/>
      <c r="M59" s="68"/>
      <c r="N59" s="68"/>
      <c r="O59" s="68">
        <v>37</v>
      </c>
      <c r="P59" s="68">
        <v>36</v>
      </c>
      <c r="Q59" s="17"/>
      <c r="R59" s="40"/>
      <c r="S59" s="15">
        <f t="shared" si="1"/>
        <v>73</v>
      </c>
      <c r="T59" s="28">
        <f t="shared" si="0"/>
        <v>36.5</v>
      </c>
      <c r="V59" s="5"/>
      <c r="W59"/>
      <c r="X59" s="178"/>
      <c r="Y59" s="5"/>
      <c r="Z59" s="40"/>
      <c r="AA59" s="71"/>
      <c r="AB59"/>
    </row>
    <row r="60" spans="1:33" s="6" customFormat="1" ht="18.75" customHeight="1" thickBot="1">
      <c r="A60" s="35"/>
      <c r="B60" s="164" t="s">
        <v>266</v>
      </c>
      <c r="C60" s="164" t="s">
        <v>250</v>
      </c>
      <c r="D60" s="67"/>
      <c r="E60" s="31">
        <v>2</v>
      </c>
      <c r="F60" s="170"/>
      <c r="G60" s="75"/>
      <c r="H60" s="75"/>
      <c r="I60" s="75"/>
      <c r="J60" s="75"/>
      <c r="K60" s="75"/>
      <c r="L60" s="75"/>
      <c r="M60" s="75"/>
      <c r="N60" s="75"/>
      <c r="O60" s="75">
        <v>45</v>
      </c>
      <c r="P60" s="68">
        <v>28</v>
      </c>
      <c r="Q60" s="17"/>
      <c r="R60" s="40"/>
      <c r="S60" s="15">
        <f t="shared" si="1"/>
        <v>73</v>
      </c>
      <c r="T60" s="28">
        <f t="shared" si="0"/>
        <v>36.5</v>
      </c>
      <c r="V60" s="5"/>
      <c r="W60"/>
      <c r="X60" s="178"/>
      <c r="Y60" s="5"/>
      <c r="Z60" s="40"/>
      <c r="AA60" s="71"/>
      <c r="AB60"/>
    </row>
    <row r="61" spans="1:33" s="6" customFormat="1" ht="18.75" customHeight="1" thickBot="1">
      <c r="A61" s="31"/>
      <c r="B61" s="164" t="s">
        <v>267</v>
      </c>
      <c r="C61" s="164" t="s">
        <v>268</v>
      </c>
      <c r="D61" s="17"/>
      <c r="E61" s="31">
        <v>2</v>
      </c>
      <c r="F61" s="170">
        <v>34</v>
      </c>
      <c r="G61" s="68">
        <v>37</v>
      </c>
      <c r="H61" s="68"/>
      <c r="I61" s="68"/>
      <c r="J61" s="68"/>
      <c r="K61" s="68"/>
      <c r="L61" s="68"/>
      <c r="M61" s="68"/>
      <c r="N61" s="68"/>
      <c r="O61" s="68"/>
      <c r="P61" s="68"/>
      <c r="Q61" s="17"/>
      <c r="R61" s="40"/>
      <c r="S61" s="15">
        <f t="shared" si="1"/>
        <v>71</v>
      </c>
      <c r="T61" s="28">
        <f t="shared" si="0"/>
        <v>35.5</v>
      </c>
      <c r="U61" s="29"/>
      <c r="V61" s="5"/>
      <c r="W61"/>
      <c r="X61" s="178"/>
      <c r="Y61" s="5"/>
      <c r="Z61" s="40"/>
      <c r="AA61" s="71"/>
      <c r="AB61"/>
    </row>
    <row r="62" spans="1:33" s="6" customFormat="1" ht="18.75" customHeight="1" thickBot="1">
      <c r="A62" s="35"/>
      <c r="B62" s="164" t="s">
        <v>269</v>
      </c>
      <c r="C62" s="164" t="s">
        <v>270</v>
      </c>
      <c r="D62" s="17"/>
      <c r="E62" s="31">
        <v>2</v>
      </c>
      <c r="F62" s="170"/>
      <c r="G62" s="68"/>
      <c r="H62" s="68"/>
      <c r="I62" s="68"/>
      <c r="J62" s="68"/>
      <c r="K62" s="68"/>
      <c r="L62" s="68"/>
      <c r="M62" s="68"/>
      <c r="N62" s="68"/>
      <c r="O62" s="68">
        <v>32</v>
      </c>
      <c r="P62" s="68">
        <v>39</v>
      </c>
      <c r="Q62" s="17"/>
      <c r="S62" s="15">
        <f t="shared" si="1"/>
        <v>71</v>
      </c>
      <c r="T62" s="28">
        <f t="shared" si="0"/>
        <v>35.5</v>
      </c>
      <c r="U62" s="29"/>
      <c r="V62" s="5"/>
      <c r="W62"/>
      <c r="X62" s="178"/>
      <c r="Y62" s="5"/>
      <c r="AA62" s="71"/>
      <c r="AB62"/>
    </row>
    <row r="63" spans="1:33" s="6" customFormat="1" ht="18.75" customHeight="1" thickBot="1">
      <c r="A63" s="35"/>
      <c r="B63" s="180" t="s">
        <v>176</v>
      </c>
      <c r="C63" s="180" t="s">
        <v>263</v>
      </c>
      <c r="D63" s="67"/>
      <c r="E63" s="31">
        <v>2</v>
      </c>
      <c r="F63" s="170"/>
      <c r="G63" s="68"/>
      <c r="H63" s="68"/>
      <c r="I63" s="68"/>
      <c r="J63" s="68"/>
      <c r="K63" s="68"/>
      <c r="L63" s="68"/>
      <c r="M63" s="68"/>
      <c r="N63" s="68"/>
      <c r="O63" s="68">
        <v>29</v>
      </c>
      <c r="P63" s="68">
        <v>41</v>
      </c>
      <c r="Q63" s="17"/>
      <c r="R63" s="40"/>
      <c r="S63" s="15">
        <f t="shared" si="1"/>
        <v>70</v>
      </c>
      <c r="T63" s="28">
        <f t="shared" si="0"/>
        <v>35</v>
      </c>
      <c r="U63" s="29"/>
      <c r="V63" s="5"/>
      <c r="W63"/>
      <c r="X63" s="178"/>
      <c r="Y63" s="5"/>
      <c r="AA63" s="71"/>
      <c r="AB63"/>
    </row>
    <row r="64" spans="1:33" s="6" customFormat="1" ht="18.75" customHeight="1" thickBot="1">
      <c r="A64" s="35"/>
      <c r="B64" s="164" t="s">
        <v>271</v>
      </c>
      <c r="C64" s="164" t="s">
        <v>272</v>
      </c>
      <c r="D64" s="17"/>
      <c r="E64" s="31">
        <v>2</v>
      </c>
      <c r="F64" s="170"/>
      <c r="G64" s="68"/>
      <c r="H64" s="68"/>
      <c r="I64" s="68"/>
      <c r="J64" s="68"/>
      <c r="K64" s="68"/>
      <c r="L64" s="68"/>
      <c r="M64" s="68"/>
      <c r="N64" s="68"/>
      <c r="O64" s="68">
        <v>35</v>
      </c>
      <c r="P64" s="68">
        <v>35</v>
      </c>
      <c r="Q64" s="17"/>
      <c r="R64" s="40"/>
      <c r="S64" s="15">
        <f t="shared" si="1"/>
        <v>70</v>
      </c>
      <c r="T64" s="28">
        <f t="shared" si="0"/>
        <v>35</v>
      </c>
      <c r="U64" s="29"/>
      <c r="V64" s="5"/>
      <c r="W64"/>
      <c r="X64" s="178"/>
      <c r="Y64" s="5"/>
      <c r="AA64" s="71"/>
      <c r="AB64"/>
    </row>
    <row r="65" spans="1:33" s="6" customFormat="1" ht="18.75" customHeight="1" thickBot="1">
      <c r="A65" s="35"/>
      <c r="B65" s="164" t="s">
        <v>273</v>
      </c>
      <c r="C65" s="164" t="s">
        <v>274</v>
      </c>
      <c r="D65" s="17"/>
      <c r="E65" s="31">
        <v>2</v>
      </c>
      <c r="F65" s="170"/>
      <c r="G65" s="68"/>
      <c r="H65" s="68"/>
      <c r="I65" s="68"/>
      <c r="J65" s="68"/>
      <c r="K65" s="68"/>
      <c r="L65" s="68"/>
      <c r="M65" s="68"/>
      <c r="N65" s="68"/>
      <c r="O65" s="68">
        <v>38</v>
      </c>
      <c r="P65" s="68">
        <v>32</v>
      </c>
      <c r="Q65" s="17"/>
      <c r="S65" s="15">
        <f t="shared" si="1"/>
        <v>70</v>
      </c>
      <c r="T65" s="28">
        <f t="shared" si="0"/>
        <v>35</v>
      </c>
      <c r="V65" s="5"/>
      <c r="W65"/>
      <c r="X65" s="178"/>
      <c r="Y65" s="5"/>
      <c r="AA65" s="71"/>
      <c r="AB65"/>
    </row>
    <row r="66" spans="1:33" s="6" customFormat="1" ht="18.75" customHeight="1" thickBot="1">
      <c r="A66" s="35"/>
      <c r="B66" s="185" t="s">
        <v>178</v>
      </c>
      <c r="C66" s="185" t="s">
        <v>275</v>
      </c>
      <c r="D66" s="186" t="s">
        <v>38</v>
      </c>
      <c r="E66" s="31">
        <v>2</v>
      </c>
      <c r="F66" s="39"/>
      <c r="G66" s="73"/>
      <c r="H66" s="73">
        <v>33</v>
      </c>
      <c r="I66" s="73">
        <v>36</v>
      </c>
      <c r="J66" s="73"/>
      <c r="K66" s="73"/>
      <c r="L66" s="73"/>
      <c r="M66" s="73"/>
      <c r="N66" s="73"/>
      <c r="O66" s="73"/>
      <c r="P66" s="73"/>
      <c r="Q66" s="17"/>
      <c r="S66" s="15">
        <f t="shared" si="1"/>
        <v>69</v>
      </c>
      <c r="T66" s="28">
        <f t="shared" si="0"/>
        <v>34.5</v>
      </c>
      <c r="V66" s="5"/>
      <c r="W66"/>
      <c r="X66" s="178"/>
      <c r="Y66" s="5"/>
      <c r="AB66"/>
    </row>
    <row r="67" spans="1:33" s="6" customFormat="1" ht="18.75" customHeight="1" thickBot="1">
      <c r="A67" s="35"/>
      <c r="B67" s="187" t="s">
        <v>276</v>
      </c>
      <c r="C67" s="187" t="s">
        <v>277</v>
      </c>
      <c r="D67" s="67"/>
      <c r="E67" s="31">
        <v>2</v>
      </c>
      <c r="F67" s="36"/>
      <c r="G67" s="75"/>
      <c r="H67" s="75"/>
      <c r="I67" s="75"/>
      <c r="J67" s="75"/>
      <c r="K67" s="75"/>
      <c r="L67" s="75">
        <v>36</v>
      </c>
      <c r="M67" s="75">
        <v>33</v>
      </c>
      <c r="N67" s="75"/>
      <c r="O67" s="75"/>
      <c r="P67" s="75"/>
      <c r="Q67" s="67"/>
      <c r="R67" s="10"/>
      <c r="S67" s="15">
        <f t="shared" si="1"/>
        <v>69</v>
      </c>
      <c r="T67" s="28">
        <f t="shared" si="0"/>
        <v>34.5</v>
      </c>
      <c r="V67" s="5"/>
      <c r="W67"/>
      <c r="X67" s="178"/>
      <c r="Y67" s="5"/>
      <c r="AB67"/>
    </row>
    <row r="68" spans="1:33" s="6" customFormat="1" ht="18.75" customHeight="1" thickBot="1">
      <c r="A68" s="31"/>
      <c r="B68" s="182" t="s">
        <v>278</v>
      </c>
      <c r="C68" s="182" t="s">
        <v>279</v>
      </c>
      <c r="D68" s="67"/>
      <c r="E68" s="31">
        <v>2</v>
      </c>
      <c r="F68" s="36"/>
      <c r="G68" s="75"/>
      <c r="H68" s="75"/>
      <c r="I68" s="75"/>
      <c r="J68" s="75"/>
      <c r="K68" s="75"/>
      <c r="L68" s="75">
        <v>38</v>
      </c>
      <c r="M68" s="75">
        <v>31</v>
      </c>
      <c r="N68" s="75"/>
      <c r="O68" s="75"/>
      <c r="P68" s="75"/>
      <c r="Q68" s="67"/>
      <c r="R68" s="10"/>
      <c r="S68" s="15">
        <f t="shared" si="1"/>
        <v>69</v>
      </c>
      <c r="T68" s="28">
        <f t="shared" si="0"/>
        <v>34.5</v>
      </c>
      <c r="V68" s="5"/>
      <c r="W68"/>
      <c r="X68" s="178"/>
      <c r="Y68" s="5"/>
      <c r="AB68"/>
    </row>
    <row r="69" spans="1:33" s="6" customFormat="1" ht="18.75" customHeight="1" thickBot="1">
      <c r="A69" s="35"/>
      <c r="B69" s="164" t="s">
        <v>280</v>
      </c>
      <c r="C69" s="164" t="s">
        <v>281</v>
      </c>
      <c r="D69" s="67" t="s">
        <v>181</v>
      </c>
      <c r="E69" s="31">
        <v>2</v>
      </c>
      <c r="F69" s="170"/>
      <c r="G69" s="66">
        <v>38</v>
      </c>
      <c r="H69" s="66"/>
      <c r="I69" s="66"/>
      <c r="J69" s="66"/>
      <c r="K69" s="66"/>
      <c r="L69" s="66"/>
      <c r="M69" s="66"/>
      <c r="N69" s="66"/>
      <c r="O69" s="66"/>
      <c r="P69" s="66"/>
      <c r="Q69" s="33">
        <v>31</v>
      </c>
      <c r="R69" s="40"/>
      <c r="S69" s="15">
        <f t="shared" si="1"/>
        <v>69</v>
      </c>
      <c r="T69" s="28">
        <f t="shared" ref="T69:T132" si="2">SUM(F69:Q69)/E69</f>
        <v>34.5</v>
      </c>
      <c r="V69" s="5"/>
      <c r="W69"/>
      <c r="X69" s="178"/>
      <c r="Y69" s="5"/>
      <c r="AB69"/>
    </row>
    <row r="70" spans="1:33" s="6" customFormat="1" ht="18.75" customHeight="1" thickBot="1">
      <c r="A70" s="35"/>
      <c r="B70" s="164" t="s">
        <v>282</v>
      </c>
      <c r="C70" s="164" t="s">
        <v>283</v>
      </c>
      <c r="D70" s="17"/>
      <c r="E70" s="31">
        <v>2</v>
      </c>
      <c r="F70" s="170"/>
      <c r="G70" s="68"/>
      <c r="H70" s="68"/>
      <c r="I70" s="68"/>
      <c r="J70" s="68"/>
      <c r="K70" s="68"/>
      <c r="L70" s="68"/>
      <c r="M70" s="68"/>
      <c r="N70" s="68"/>
      <c r="O70" s="68">
        <v>39</v>
      </c>
      <c r="P70" s="68">
        <v>30</v>
      </c>
      <c r="Q70" s="17"/>
      <c r="S70" s="15">
        <f t="shared" si="1"/>
        <v>69</v>
      </c>
      <c r="T70" s="28">
        <f t="shared" si="2"/>
        <v>34.5</v>
      </c>
      <c r="V70" s="5"/>
      <c r="W70"/>
      <c r="X70" s="178"/>
      <c r="Y70" s="5"/>
      <c r="AB70"/>
    </row>
    <row r="71" spans="1:33" s="6" customFormat="1" ht="18.75" customHeight="1" thickBot="1">
      <c r="A71" s="35"/>
      <c r="B71" s="164" t="s">
        <v>284</v>
      </c>
      <c r="C71" s="164" t="s">
        <v>285</v>
      </c>
      <c r="D71" s="17"/>
      <c r="E71" s="31">
        <v>2</v>
      </c>
      <c r="F71" s="170"/>
      <c r="G71" s="68"/>
      <c r="H71" s="68"/>
      <c r="I71" s="68"/>
      <c r="J71" s="68"/>
      <c r="K71" s="68"/>
      <c r="L71" s="68"/>
      <c r="M71" s="68"/>
      <c r="N71" s="68"/>
      <c r="O71" s="68">
        <v>40</v>
      </c>
      <c r="P71" s="75">
        <v>29</v>
      </c>
      <c r="Q71" s="17"/>
      <c r="S71" s="15">
        <f t="shared" si="1"/>
        <v>69</v>
      </c>
      <c r="T71" s="28">
        <f t="shared" si="2"/>
        <v>34.5</v>
      </c>
      <c r="U71" s="29"/>
      <c r="V71" s="5"/>
      <c r="W71"/>
      <c r="X71" s="178"/>
      <c r="Y71" s="5"/>
      <c r="AB71"/>
      <c r="AD71" s="70"/>
      <c r="AE71" s="70"/>
      <c r="AF71" s="70"/>
      <c r="AG71" s="71"/>
    </row>
    <row r="72" spans="1:33" s="6" customFormat="1" ht="18.75" customHeight="1" thickBot="1">
      <c r="A72" s="35"/>
      <c r="B72" s="164" t="s">
        <v>286</v>
      </c>
      <c r="C72" s="164" t="s">
        <v>287</v>
      </c>
      <c r="D72" s="67"/>
      <c r="E72" s="31">
        <v>2</v>
      </c>
      <c r="F72" s="170">
        <v>29</v>
      </c>
      <c r="G72" s="68">
        <v>39</v>
      </c>
      <c r="H72" s="68"/>
      <c r="I72" s="68"/>
      <c r="J72" s="68"/>
      <c r="K72" s="68"/>
      <c r="L72" s="68"/>
      <c r="M72" s="68"/>
      <c r="N72" s="68"/>
      <c r="O72" s="68"/>
      <c r="P72" s="68"/>
      <c r="Q72" s="17"/>
      <c r="S72" s="15">
        <f t="shared" si="1"/>
        <v>68</v>
      </c>
      <c r="T72" s="28">
        <f t="shared" si="2"/>
        <v>34</v>
      </c>
      <c r="V72" s="5"/>
      <c r="W72"/>
      <c r="X72" s="178"/>
      <c r="Y72" s="5"/>
      <c r="AB72"/>
    </row>
    <row r="73" spans="1:33" s="6" customFormat="1" ht="18.75" customHeight="1" thickBot="1">
      <c r="A73" s="31"/>
      <c r="B73" s="182" t="s">
        <v>230</v>
      </c>
      <c r="C73" s="182" t="s">
        <v>288</v>
      </c>
      <c r="D73" s="67"/>
      <c r="E73" s="31">
        <v>2</v>
      </c>
      <c r="F73" s="36"/>
      <c r="G73" s="75"/>
      <c r="H73" s="75"/>
      <c r="I73" s="75"/>
      <c r="J73" s="75"/>
      <c r="K73" s="75"/>
      <c r="L73" s="75">
        <v>40</v>
      </c>
      <c r="M73" s="75">
        <v>27</v>
      </c>
      <c r="N73" s="75"/>
      <c r="O73" s="75"/>
      <c r="P73" s="75"/>
      <c r="Q73" s="67"/>
      <c r="R73" s="10"/>
      <c r="S73" s="15">
        <f t="shared" si="1"/>
        <v>67</v>
      </c>
      <c r="T73" s="28">
        <f t="shared" si="2"/>
        <v>33.5</v>
      </c>
      <c r="V73" s="5"/>
      <c r="W73"/>
      <c r="X73" s="178"/>
      <c r="Y73" s="5"/>
      <c r="AB73"/>
    </row>
    <row r="74" spans="1:33" s="6" customFormat="1" ht="18.75" customHeight="1" thickBot="1">
      <c r="A74" s="35"/>
      <c r="B74" s="164" t="s">
        <v>289</v>
      </c>
      <c r="C74" s="164" t="s">
        <v>290</v>
      </c>
      <c r="D74" s="17"/>
      <c r="E74" s="31">
        <v>2</v>
      </c>
      <c r="F74" s="170"/>
      <c r="G74" s="68"/>
      <c r="H74" s="68"/>
      <c r="I74" s="68"/>
      <c r="J74" s="68"/>
      <c r="K74" s="68"/>
      <c r="L74" s="68"/>
      <c r="M74" s="68"/>
      <c r="N74" s="68"/>
      <c r="O74" s="68">
        <v>43</v>
      </c>
      <c r="P74" s="68">
        <v>24</v>
      </c>
      <c r="Q74" s="17"/>
      <c r="S74" s="15">
        <f t="shared" si="1"/>
        <v>67</v>
      </c>
      <c r="T74" s="28">
        <f t="shared" si="2"/>
        <v>33.5</v>
      </c>
      <c r="V74" s="5"/>
      <c r="W74"/>
      <c r="X74" s="178"/>
      <c r="Y74" s="5"/>
      <c r="AB74"/>
    </row>
    <row r="75" spans="1:33" s="6" customFormat="1" ht="18.75" customHeight="1" thickBot="1">
      <c r="A75" s="31"/>
      <c r="B75" s="164" t="s">
        <v>291</v>
      </c>
      <c r="C75" s="164" t="s">
        <v>292</v>
      </c>
      <c r="D75" s="67"/>
      <c r="E75" s="31">
        <v>2</v>
      </c>
      <c r="F75" s="170">
        <v>20</v>
      </c>
      <c r="G75" s="68">
        <v>46</v>
      </c>
      <c r="H75" s="68"/>
      <c r="I75" s="68"/>
      <c r="J75" s="68"/>
      <c r="K75" s="68"/>
      <c r="L75" s="68"/>
      <c r="M75" s="68"/>
      <c r="N75" s="68"/>
      <c r="O75" s="68"/>
      <c r="P75" s="68"/>
      <c r="Q75" s="17"/>
      <c r="R75" s="40"/>
      <c r="S75" s="15">
        <f t="shared" si="1"/>
        <v>66</v>
      </c>
      <c r="T75" s="28">
        <f t="shared" si="2"/>
        <v>33</v>
      </c>
      <c r="V75" s="5"/>
      <c r="W75"/>
      <c r="X75" s="178"/>
      <c r="Y75" s="5"/>
      <c r="AB75"/>
    </row>
    <row r="76" spans="1:33" s="6" customFormat="1" ht="18.75" customHeight="1" thickBot="1">
      <c r="A76" s="35"/>
      <c r="B76" s="164" t="s">
        <v>230</v>
      </c>
      <c r="C76" s="164" t="s">
        <v>293</v>
      </c>
      <c r="D76" s="17"/>
      <c r="E76" s="31">
        <v>2</v>
      </c>
      <c r="F76" s="170"/>
      <c r="G76" s="68"/>
      <c r="H76" s="68"/>
      <c r="I76" s="68"/>
      <c r="J76" s="68"/>
      <c r="K76" s="68"/>
      <c r="L76" s="68"/>
      <c r="M76" s="68"/>
      <c r="N76" s="68"/>
      <c r="O76" s="68">
        <v>36</v>
      </c>
      <c r="P76" s="68">
        <v>30</v>
      </c>
      <c r="Q76" s="17"/>
      <c r="S76" s="15">
        <f t="shared" si="1"/>
        <v>66</v>
      </c>
      <c r="T76" s="28">
        <f t="shared" si="2"/>
        <v>33</v>
      </c>
      <c r="V76" s="5"/>
      <c r="W76"/>
      <c r="X76" s="178"/>
      <c r="Y76" s="5"/>
      <c r="AB76"/>
    </row>
    <row r="77" spans="1:33" s="6" customFormat="1" ht="18.75" customHeight="1" thickBot="1">
      <c r="A77" s="35"/>
      <c r="B77" s="182" t="s">
        <v>294</v>
      </c>
      <c r="C77" s="182" t="s">
        <v>277</v>
      </c>
      <c r="D77" s="67"/>
      <c r="E77" s="31">
        <v>2</v>
      </c>
      <c r="F77" s="36"/>
      <c r="G77" s="75"/>
      <c r="H77" s="75"/>
      <c r="I77" s="75"/>
      <c r="J77" s="75"/>
      <c r="K77" s="75"/>
      <c r="L77" s="75">
        <v>36</v>
      </c>
      <c r="M77" s="75">
        <v>29</v>
      </c>
      <c r="N77" s="75"/>
      <c r="O77" s="75"/>
      <c r="P77" s="75"/>
      <c r="Q77" s="67"/>
      <c r="R77" s="10"/>
      <c r="S77" s="15">
        <f t="shared" si="1"/>
        <v>65</v>
      </c>
      <c r="T77" s="28">
        <f t="shared" si="2"/>
        <v>32.5</v>
      </c>
      <c r="V77" s="5"/>
      <c r="W77"/>
      <c r="X77" s="178"/>
      <c r="Y77" s="5"/>
      <c r="AB77"/>
    </row>
    <row r="78" spans="1:33" s="6" customFormat="1" ht="18.75" customHeight="1" thickBot="1">
      <c r="A78" s="35"/>
      <c r="B78" s="182" t="s">
        <v>295</v>
      </c>
      <c r="C78" s="182" t="s">
        <v>296</v>
      </c>
      <c r="D78" s="67"/>
      <c r="E78" s="31">
        <v>2</v>
      </c>
      <c r="F78" s="36"/>
      <c r="G78" s="75"/>
      <c r="H78" s="75"/>
      <c r="I78" s="75"/>
      <c r="J78" s="75"/>
      <c r="K78" s="75"/>
      <c r="L78" s="75">
        <v>39</v>
      </c>
      <c r="M78" s="75">
        <v>26</v>
      </c>
      <c r="N78" s="75"/>
      <c r="O78" s="75"/>
      <c r="P78" s="75"/>
      <c r="Q78" s="67"/>
      <c r="R78" s="10"/>
      <c r="S78" s="15">
        <f t="shared" si="1"/>
        <v>65</v>
      </c>
      <c r="T78" s="28">
        <f t="shared" si="2"/>
        <v>32.5</v>
      </c>
      <c r="V78" s="5"/>
      <c r="W78"/>
      <c r="X78" s="178"/>
      <c r="Y78" s="5"/>
      <c r="AB78"/>
    </row>
    <row r="79" spans="1:33" s="6" customFormat="1" ht="18.75" customHeight="1" thickBot="1">
      <c r="A79" s="35"/>
      <c r="B79" s="176" t="s">
        <v>297</v>
      </c>
      <c r="C79" s="176" t="s">
        <v>298</v>
      </c>
      <c r="D79" s="67"/>
      <c r="E79" s="31">
        <v>2</v>
      </c>
      <c r="F79" s="39"/>
      <c r="G79" s="75"/>
      <c r="H79" s="75"/>
      <c r="I79" s="75">
        <v>30</v>
      </c>
      <c r="J79" s="75"/>
      <c r="K79" s="75">
        <v>34</v>
      </c>
      <c r="L79" s="75"/>
      <c r="M79" s="75"/>
      <c r="N79" s="75"/>
      <c r="O79" s="75"/>
      <c r="P79" s="75"/>
      <c r="Q79" s="17"/>
      <c r="S79" s="15">
        <f t="shared" si="1"/>
        <v>64</v>
      </c>
      <c r="T79" s="28">
        <f t="shared" si="2"/>
        <v>32</v>
      </c>
      <c r="V79" s="5"/>
      <c r="W79"/>
      <c r="X79" s="178"/>
      <c r="AB79"/>
    </row>
    <row r="80" spans="1:33" s="6" customFormat="1" ht="18.75" customHeight="1" thickBot="1">
      <c r="A80" s="35"/>
      <c r="B80" s="164" t="s">
        <v>247</v>
      </c>
      <c r="C80" s="164" t="s">
        <v>299</v>
      </c>
      <c r="D80" s="67" t="s">
        <v>33</v>
      </c>
      <c r="E80" s="31">
        <v>2</v>
      </c>
      <c r="F80" s="170"/>
      <c r="G80" s="73">
        <v>34</v>
      </c>
      <c r="H80" s="73"/>
      <c r="I80" s="73"/>
      <c r="J80" s="73"/>
      <c r="K80" s="73"/>
      <c r="L80" s="73"/>
      <c r="M80" s="73"/>
      <c r="N80" s="73"/>
      <c r="O80" s="73"/>
      <c r="P80" s="73"/>
      <c r="Q80" s="17">
        <v>29</v>
      </c>
      <c r="S80" s="15">
        <f t="shared" si="1"/>
        <v>63</v>
      </c>
      <c r="T80" s="28">
        <f t="shared" si="2"/>
        <v>31.5</v>
      </c>
      <c r="V80" s="5"/>
      <c r="W80"/>
      <c r="X80" s="178"/>
      <c r="AB80"/>
    </row>
    <row r="81" spans="1:28" s="6" customFormat="1" ht="21" customHeight="1" thickBot="1">
      <c r="A81" s="35"/>
      <c r="B81" s="164" t="s">
        <v>300</v>
      </c>
      <c r="C81" s="164" t="s">
        <v>301</v>
      </c>
      <c r="D81" s="17"/>
      <c r="E81" s="31">
        <v>2</v>
      </c>
      <c r="F81" s="170"/>
      <c r="G81" s="68"/>
      <c r="H81" s="68"/>
      <c r="I81" s="68"/>
      <c r="J81" s="68"/>
      <c r="K81" s="68"/>
      <c r="L81" s="68"/>
      <c r="M81" s="68"/>
      <c r="N81" s="68"/>
      <c r="O81" s="68">
        <v>39</v>
      </c>
      <c r="P81" s="68">
        <v>24</v>
      </c>
      <c r="Q81" s="17"/>
      <c r="S81" s="15">
        <f t="shared" si="1"/>
        <v>63</v>
      </c>
      <c r="T81" s="28">
        <f t="shared" si="2"/>
        <v>31.5</v>
      </c>
      <c r="V81" s="5"/>
      <c r="W81"/>
      <c r="X81" s="178"/>
      <c r="AB81"/>
    </row>
    <row r="82" spans="1:28" s="6" customFormat="1" ht="21" customHeight="1" thickBot="1">
      <c r="A82" s="35"/>
      <c r="B82" s="164" t="s">
        <v>302</v>
      </c>
      <c r="C82" s="164" t="s">
        <v>303</v>
      </c>
      <c r="D82" s="17" t="s">
        <v>181</v>
      </c>
      <c r="E82" s="31">
        <v>2</v>
      </c>
      <c r="F82" s="170">
        <v>33</v>
      </c>
      <c r="G82" s="66">
        <v>29</v>
      </c>
      <c r="H82" s="66"/>
      <c r="I82" s="66"/>
      <c r="J82" s="66"/>
      <c r="K82" s="66"/>
      <c r="L82" s="66"/>
      <c r="M82" s="66"/>
      <c r="N82" s="66"/>
      <c r="O82" s="66"/>
      <c r="P82" s="66"/>
      <c r="Q82" s="33"/>
      <c r="S82" s="15">
        <f t="shared" si="1"/>
        <v>62</v>
      </c>
      <c r="T82" s="28">
        <f t="shared" si="2"/>
        <v>31</v>
      </c>
      <c r="V82" s="5"/>
      <c r="W82"/>
      <c r="X82" s="178"/>
      <c r="AB82"/>
    </row>
    <row r="83" spans="1:28" s="6" customFormat="1" ht="21" customHeight="1" thickBot="1">
      <c r="A83" s="35"/>
      <c r="B83" s="164" t="s">
        <v>172</v>
      </c>
      <c r="C83" s="164" t="s">
        <v>304</v>
      </c>
      <c r="D83" s="67"/>
      <c r="E83" s="31">
        <v>2</v>
      </c>
      <c r="F83" s="170">
        <v>31</v>
      </c>
      <c r="G83" s="68">
        <v>31</v>
      </c>
      <c r="H83" s="68"/>
      <c r="I83" s="68"/>
      <c r="J83" s="68"/>
      <c r="K83" s="68"/>
      <c r="L83" s="68"/>
      <c r="M83" s="68"/>
      <c r="N83" s="68"/>
      <c r="O83" s="68"/>
      <c r="P83" s="68"/>
      <c r="Q83" s="17"/>
      <c r="S83" s="15">
        <f t="shared" si="1"/>
        <v>62</v>
      </c>
      <c r="T83" s="28">
        <f t="shared" si="2"/>
        <v>31</v>
      </c>
      <c r="V83" s="5"/>
      <c r="W83"/>
      <c r="X83" s="178"/>
      <c r="AB83"/>
    </row>
    <row r="84" spans="1:28" s="6" customFormat="1" ht="21" customHeight="1" thickBot="1">
      <c r="A84" s="35"/>
      <c r="B84" s="164" t="s">
        <v>305</v>
      </c>
      <c r="C84" s="164" t="s">
        <v>306</v>
      </c>
      <c r="D84" s="67"/>
      <c r="E84" s="31">
        <v>2</v>
      </c>
      <c r="F84" s="170"/>
      <c r="G84" s="75"/>
      <c r="H84" s="75"/>
      <c r="I84" s="75"/>
      <c r="J84" s="75"/>
      <c r="K84" s="75"/>
      <c r="L84" s="75"/>
      <c r="M84" s="75"/>
      <c r="N84" s="75"/>
      <c r="O84" s="75">
        <v>29</v>
      </c>
      <c r="P84" s="75">
        <v>31</v>
      </c>
      <c r="Q84" s="17"/>
      <c r="R84" s="40"/>
      <c r="S84" s="15">
        <f t="shared" si="1"/>
        <v>60</v>
      </c>
      <c r="T84" s="28">
        <f t="shared" si="2"/>
        <v>30</v>
      </c>
      <c r="V84" s="5"/>
      <c r="W84"/>
      <c r="X84" s="178"/>
      <c r="Y84" s="5"/>
      <c r="AB84"/>
    </row>
    <row r="85" spans="1:28" s="6" customFormat="1" ht="21" customHeight="1" thickBot="1">
      <c r="A85" s="35"/>
      <c r="B85" s="164" t="s">
        <v>307</v>
      </c>
      <c r="C85" s="164" t="s">
        <v>306</v>
      </c>
      <c r="D85" s="67"/>
      <c r="E85" s="31">
        <v>2</v>
      </c>
      <c r="F85" s="170"/>
      <c r="G85" s="75"/>
      <c r="H85" s="75"/>
      <c r="I85" s="75"/>
      <c r="J85" s="75"/>
      <c r="K85" s="75"/>
      <c r="L85" s="75"/>
      <c r="M85" s="75"/>
      <c r="N85" s="75"/>
      <c r="O85" s="75">
        <v>40</v>
      </c>
      <c r="P85" s="68">
        <v>20</v>
      </c>
      <c r="Q85" s="17"/>
      <c r="R85" s="40"/>
      <c r="S85" s="15">
        <f t="shared" si="1"/>
        <v>60</v>
      </c>
      <c r="T85" s="28">
        <f t="shared" si="2"/>
        <v>30</v>
      </c>
      <c r="V85" s="5"/>
      <c r="W85"/>
      <c r="X85" s="178"/>
      <c r="Y85" s="5"/>
      <c r="AB85"/>
    </row>
    <row r="86" spans="1:28" s="6" customFormat="1" ht="21" customHeight="1" thickBot="1">
      <c r="A86" s="35"/>
      <c r="B86" s="164" t="s">
        <v>308</v>
      </c>
      <c r="C86" s="164" t="s">
        <v>309</v>
      </c>
      <c r="D86" s="67"/>
      <c r="E86" s="31">
        <v>2</v>
      </c>
      <c r="F86" s="170"/>
      <c r="G86" s="75"/>
      <c r="H86" s="75"/>
      <c r="I86" s="75"/>
      <c r="J86" s="75"/>
      <c r="K86" s="75"/>
      <c r="L86" s="75"/>
      <c r="M86" s="75"/>
      <c r="N86" s="75"/>
      <c r="O86" s="75">
        <v>31</v>
      </c>
      <c r="P86" s="68">
        <v>28</v>
      </c>
      <c r="Q86" s="17"/>
      <c r="R86" s="40"/>
      <c r="S86" s="15">
        <f t="shared" si="1"/>
        <v>59</v>
      </c>
      <c r="T86" s="28">
        <f t="shared" si="2"/>
        <v>29.5</v>
      </c>
      <c r="V86" s="5"/>
      <c r="W86"/>
      <c r="X86" s="178"/>
      <c r="Y86" s="5"/>
      <c r="AB86"/>
    </row>
    <row r="87" spans="1:28" s="6" customFormat="1" ht="21" customHeight="1" thickBot="1">
      <c r="A87" s="35"/>
      <c r="B87" s="164" t="s">
        <v>310</v>
      </c>
      <c r="C87" s="164" t="s">
        <v>311</v>
      </c>
      <c r="D87" s="17"/>
      <c r="E87" s="31">
        <v>2</v>
      </c>
      <c r="F87" s="170"/>
      <c r="G87" s="68"/>
      <c r="H87" s="68"/>
      <c r="I87" s="68"/>
      <c r="J87" s="68"/>
      <c r="K87" s="68"/>
      <c r="L87" s="68"/>
      <c r="M87" s="68"/>
      <c r="N87" s="68"/>
      <c r="O87" s="68">
        <v>25</v>
      </c>
      <c r="P87" s="68">
        <v>33</v>
      </c>
      <c r="Q87" s="17"/>
      <c r="S87" s="15">
        <f t="shared" si="1"/>
        <v>58</v>
      </c>
      <c r="T87" s="28">
        <f t="shared" si="2"/>
        <v>29</v>
      </c>
      <c r="V87" s="5"/>
      <c r="W87"/>
      <c r="X87" s="178"/>
      <c r="Y87" s="5"/>
      <c r="AB87"/>
    </row>
    <row r="88" spans="1:28" s="6" customFormat="1" ht="21" customHeight="1" thickBot="1">
      <c r="A88" s="35"/>
      <c r="B88" s="180" t="s">
        <v>312</v>
      </c>
      <c r="C88" s="180" t="s">
        <v>268</v>
      </c>
      <c r="D88" s="67"/>
      <c r="E88" s="31">
        <v>2</v>
      </c>
      <c r="F88" s="170">
        <v>26</v>
      </c>
      <c r="G88" s="68">
        <v>31</v>
      </c>
      <c r="H88" s="68"/>
      <c r="I88" s="68"/>
      <c r="J88" s="68"/>
      <c r="K88" s="68"/>
      <c r="L88" s="68"/>
      <c r="M88" s="68"/>
      <c r="N88" s="68"/>
      <c r="O88" s="68"/>
      <c r="P88" s="68"/>
      <c r="Q88" s="17"/>
      <c r="R88" s="37"/>
      <c r="S88" s="15">
        <f t="shared" si="1"/>
        <v>57</v>
      </c>
      <c r="T88" s="28">
        <f t="shared" si="2"/>
        <v>28.5</v>
      </c>
      <c r="V88" s="5"/>
      <c r="W88"/>
      <c r="X88" s="178"/>
      <c r="Y88" s="5"/>
    </row>
    <row r="89" spans="1:28" s="6" customFormat="1" ht="21" customHeight="1" thickBot="1">
      <c r="A89" s="31"/>
      <c r="B89" s="164" t="s">
        <v>182</v>
      </c>
      <c r="C89" s="164" t="s">
        <v>313</v>
      </c>
      <c r="D89" s="67"/>
      <c r="E89" s="31">
        <v>2</v>
      </c>
      <c r="F89" s="170">
        <v>22</v>
      </c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17">
        <v>35</v>
      </c>
      <c r="R89" s="37"/>
      <c r="S89" s="15">
        <f t="shared" ref="S89:S152" si="3">SUM(F89:Q89)</f>
        <v>57</v>
      </c>
      <c r="T89" s="28">
        <f t="shared" si="2"/>
        <v>28.5</v>
      </c>
      <c r="V89" s="5"/>
      <c r="W89"/>
      <c r="X89" s="178"/>
      <c r="Y89" s="5"/>
    </row>
    <row r="90" spans="1:28" s="6" customFormat="1" ht="21" customHeight="1" thickBot="1">
      <c r="A90" s="35"/>
      <c r="B90" s="164" t="s">
        <v>314</v>
      </c>
      <c r="C90" s="164" t="s">
        <v>315</v>
      </c>
      <c r="D90" s="67"/>
      <c r="E90" s="31">
        <v>2</v>
      </c>
      <c r="F90" s="170"/>
      <c r="G90" s="75"/>
      <c r="H90" s="75"/>
      <c r="I90" s="75"/>
      <c r="J90" s="75"/>
      <c r="K90" s="75"/>
      <c r="L90" s="75"/>
      <c r="M90" s="75"/>
      <c r="N90" s="75"/>
      <c r="O90" s="75">
        <v>35</v>
      </c>
      <c r="P90" s="68">
        <v>22</v>
      </c>
      <c r="Q90" s="17"/>
      <c r="R90" s="37"/>
      <c r="S90" s="15">
        <f t="shared" si="3"/>
        <v>57</v>
      </c>
      <c r="T90" s="28">
        <f t="shared" si="2"/>
        <v>28.5</v>
      </c>
      <c r="V90" s="5"/>
      <c r="W90"/>
      <c r="X90" s="178"/>
      <c r="Y90" s="5"/>
    </row>
    <row r="91" spans="1:28" s="6" customFormat="1" ht="21" customHeight="1" thickBot="1">
      <c r="A91" s="35"/>
      <c r="B91" s="164" t="s">
        <v>316</v>
      </c>
      <c r="C91" s="164" t="s">
        <v>309</v>
      </c>
      <c r="D91" s="17"/>
      <c r="E91" s="31">
        <v>2</v>
      </c>
      <c r="F91" s="170"/>
      <c r="G91" s="68"/>
      <c r="H91" s="68"/>
      <c r="I91" s="68"/>
      <c r="J91" s="68"/>
      <c r="K91" s="68"/>
      <c r="L91" s="68"/>
      <c r="M91" s="68"/>
      <c r="N91" s="68"/>
      <c r="O91" s="68">
        <v>31</v>
      </c>
      <c r="P91" s="68">
        <v>26</v>
      </c>
      <c r="Q91" s="17"/>
      <c r="R91" s="37"/>
      <c r="S91" s="15">
        <f t="shared" si="3"/>
        <v>57</v>
      </c>
      <c r="T91" s="28">
        <f t="shared" si="2"/>
        <v>28.5</v>
      </c>
      <c r="U91" s="29"/>
      <c r="V91" s="5"/>
      <c r="W91"/>
      <c r="X91" s="178"/>
      <c r="Y91" s="5"/>
    </row>
    <row r="92" spans="1:28" s="6" customFormat="1" ht="21" customHeight="1" thickBot="1">
      <c r="A92" s="35"/>
      <c r="B92" s="164" t="s">
        <v>317</v>
      </c>
      <c r="C92" s="164" t="s">
        <v>248</v>
      </c>
      <c r="D92" s="67" t="s">
        <v>93</v>
      </c>
      <c r="E92" s="31">
        <v>2</v>
      </c>
      <c r="F92" s="170">
        <v>23</v>
      </c>
      <c r="G92" s="68">
        <v>33</v>
      </c>
      <c r="H92" s="68"/>
      <c r="I92" s="68"/>
      <c r="J92" s="68"/>
      <c r="K92" s="68"/>
      <c r="L92" s="68"/>
      <c r="M92" s="68"/>
      <c r="N92" s="68"/>
      <c r="O92" s="68"/>
      <c r="P92" s="68"/>
      <c r="Q92" s="17"/>
      <c r="R92" s="37"/>
      <c r="S92" s="15">
        <f t="shared" si="3"/>
        <v>56</v>
      </c>
      <c r="T92" s="28">
        <f t="shared" si="2"/>
        <v>28</v>
      </c>
      <c r="V92" s="5"/>
      <c r="W92"/>
      <c r="X92" s="178"/>
      <c r="Y92" s="5"/>
    </row>
    <row r="93" spans="1:28" s="6" customFormat="1" ht="21" customHeight="1" thickBot="1">
      <c r="A93" s="35"/>
      <c r="B93" s="164" t="s">
        <v>243</v>
      </c>
      <c r="C93" s="164" t="s">
        <v>318</v>
      </c>
      <c r="D93" s="67" t="s">
        <v>26</v>
      </c>
      <c r="E93" s="31">
        <v>2</v>
      </c>
      <c r="F93" s="170">
        <v>20</v>
      </c>
      <c r="G93" s="73">
        <v>36</v>
      </c>
      <c r="H93" s="73"/>
      <c r="I93" s="73"/>
      <c r="J93" s="73"/>
      <c r="K93" s="73"/>
      <c r="L93" s="73"/>
      <c r="M93" s="73"/>
      <c r="N93" s="73"/>
      <c r="O93" s="73"/>
      <c r="P93" s="73"/>
      <c r="Q93" s="17"/>
      <c r="R93" s="37"/>
      <c r="S93" s="15">
        <f t="shared" si="3"/>
        <v>56</v>
      </c>
      <c r="T93" s="28">
        <f t="shared" si="2"/>
        <v>28</v>
      </c>
      <c r="V93" s="5"/>
      <c r="W93"/>
      <c r="X93" s="178"/>
      <c r="Y93" s="5"/>
    </row>
    <row r="94" spans="1:28" s="6" customFormat="1" ht="21" customHeight="1" thickBot="1">
      <c r="A94" s="35"/>
      <c r="B94" s="164" t="s">
        <v>291</v>
      </c>
      <c r="C94" s="164" t="s">
        <v>319</v>
      </c>
      <c r="D94" s="17"/>
      <c r="E94" s="31">
        <v>2</v>
      </c>
      <c r="F94" s="170"/>
      <c r="G94" s="68"/>
      <c r="H94" s="68"/>
      <c r="I94" s="68"/>
      <c r="J94" s="68"/>
      <c r="K94" s="68"/>
      <c r="L94" s="68"/>
      <c r="M94" s="68"/>
      <c r="N94" s="68"/>
      <c r="O94" s="68">
        <v>27</v>
      </c>
      <c r="P94" s="75">
        <v>29</v>
      </c>
      <c r="Q94" s="17"/>
      <c r="R94" s="37"/>
      <c r="S94" s="15">
        <f t="shared" si="3"/>
        <v>56</v>
      </c>
      <c r="T94" s="28">
        <f t="shared" si="2"/>
        <v>28</v>
      </c>
      <c r="V94" s="5"/>
      <c r="W94"/>
      <c r="X94" s="178"/>
      <c r="Y94" s="5"/>
    </row>
    <row r="95" spans="1:28" s="6" customFormat="1" ht="21" customHeight="1" thickBot="1">
      <c r="A95" s="35"/>
      <c r="B95" s="164" t="s">
        <v>320</v>
      </c>
      <c r="C95" s="164" t="s">
        <v>293</v>
      </c>
      <c r="D95" s="67"/>
      <c r="E95" s="31">
        <v>2</v>
      </c>
      <c r="F95" s="170"/>
      <c r="G95" s="75"/>
      <c r="H95" s="75"/>
      <c r="I95" s="75"/>
      <c r="J95" s="75"/>
      <c r="K95" s="75"/>
      <c r="L95" s="75"/>
      <c r="M95" s="75"/>
      <c r="N95" s="75"/>
      <c r="O95" s="75">
        <v>36</v>
      </c>
      <c r="P95" s="68">
        <v>20</v>
      </c>
      <c r="Q95" s="17"/>
      <c r="R95" s="37"/>
      <c r="S95" s="15">
        <f t="shared" si="3"/>
        <v>56</v>
      </c>
      <c r="T95" s="28">
        <f t="shared" si="2"/>
        <v>28</v>
      </c>
      <c r="V95" s="5"/>
      <c r="W95"/>
      <c r="X95" s="178"/>
      <c r="Y95" s="5"/>
    </row>
    <row r="96" spans="1:28" s="6" customFormat="1" ht="21" customHeight="1" thickBot="1">
      <c r="A96" s="35"/>
      <c r="B96" s="164" t="s">
        <v>321</v>
      </c>
      <c r="C96" s="164" t="s">
        <v>322</v>
      </c>
      <c r="D96" s="67"/>
      <c r="E96" s="31">
        <v>2</v>
      </c>
      <c r="F96" s="170">
        <v>24</v>
      </c>
      <c r="G96" s="66">
        <v>30</v>
      </c>
      <c r="H96" s="66"/>
      <c r="I96" s="66"/>
      <c r="J96" s="66"/>
      <c r="K96" s="66"/>
      <c r="L96" s="66"/>
      <c r="M96" s="66"/>
      <c r="N96" s="66"/>
      <c r="O96" s="66"/>
      <c r="P96" s="66"/>
      <c r="Q96" s="33"/>
      <c r="R96" s="37"/>
      <c r="S96" s="15">
        <f t="shared" si="3"/>
        <v>54</v>
      </c>
      <c r="T96" s="28">
        <f t="shared" si="2"/>
        <v>27</v>
      </c>
      <c r="V96" s="5"/>
      <c r="W96"/>
      <c r="X96" s="178"/>
      <c r="Y96" s="5"/>
    </row>
    <row r="97" spans="1:25" s="6" customFormat="1" ht="18" thickBot="1">
      <c r="A97" s="35"/>
      <c r="B97" s="180" t="s">
        <v>182</v>
      </c>
      <c r="C97" s="180" t="s">
        <v>323</v>
      </c>
      <c r="D97" s="67" t="s">
        <v>30</v>
      </c>
      <c r="E97" s="31">
        <v>2</v>
      </c>
      <c r="F97" s="170">
        <v>20</v>
      </c>
      <c r="G97" s="68"/>
      <c r="H97" s="68"/>
      <c r="I97" s="68">
        <v>33</v>
      </c>
      <c r="J97" s="68"/>
      <c r="K97" s="68"/>
      <c r="L97" s="68"/>
      <c r="M97" s="68"/>
      <c r="N97" s="68"/>
      <c r="O97" s="68"/>
      <c r="P97" s="68"/>
      <c r="Q97" s="17"/>
      <c r="R97" s="37"/>
      <c r="S97" s="15">
        <f t="shared" si="3"/>
        <v>53</v>
      </c>
      <c r="T97" s="28">
        <f t="shared" si="2"/>
        <v>26.5</v>
      </c>
      <c r="V97" s="5"/>
      <c r="W97"/>
      <c r="X97" s="178"/>
      <c r="Y97" s="5"/>
    </row>
    <row r="98" spans="1:25" s="6" customFormat="1" ht="18" thickBot="1">
      <c r="A98" s="35"/>
      <c r="B98" s="164" t="s">
        <v>324</v>
      </c>
      <c r="C98" s="164" t="s">
        <v>208</v>
      </c>
      <c r="D98" s="17"/>
      <c r="E98" s="31">
        <v>2</v>
      </c>
      <c r="F98" s="170"/>
      <c r="G98" s="68"/>
      <c r="H98" s="68"/>
      <c r="I98" s="68"/>
      <c r="J98" s="68"/>
      <c r="K98" s="68"/>
      <c r="L98" s="68"/>
      <c r="M98" s="68"/>
      <c r="N98" s="68"/>
      <c r="O98" s="68">
        <v>30</v>
      </c>
      <c r="P98" s="75">
        <v>23</v>
      </c>
      <c r="Q98" s="17"/>
      <c r="R98" s="37"/>
      <c r="S98" s="15">
        <f t="shared" si="3"/>
        <v>53</v>
      </c>
      <c r="T98" s="28">
        <f t="shared" si="2"/>
        <v>26.5</v>
      </c>
      <c r="V98" s="5"/>
      <c r="W98"/>
      <c r="X98" s="178"/>
      <c r="Y98" s="5"/>
    </row>
    <row r="99" spans="1:25" s="6" customFormat="1" ht="18" thickBot="1">
      <c r="A99" s="35"/>
      <c r="B99" s="180" t="s">
        <v>284</v>
      </c>
      <c r="C99" s="180" t="s">
        <v>325</v>
      </c>
      <c r="D99" s="67"/>
      <c r="E99" s="31">
        <v>2</v>
      </c>
      <c r="F99" s="170"/>
      <c r="G99" s="68"/>
      <c r="H99" s="68"/>
      <c r="I99" s="68"/>
      <c r="J99" s="68"/>
      <c r="K99" s="68"/>
      <c r="L99" s="68"/>
      <c r="M99" s="68"/>
      <c r="N99" s="68"/>
      <c r="O99" s="68">
        <v>28</v>
      </c>
      <c r="P99" s="75">
        <v>25</v>
      </c>
      <c r="Q99" s="17"/>
      <c r="R99" s="37"/>
      <c r="S99" s="15">
        <f t="shared" si="3"/>
        <v>53</v>
      </c>
      <c r="T99" s="28">
        <f t="shared" si="2"/>
        <v>26.5</v>
      </c>
      <c r="V99" s="5"/>
      <c r="W99"/>
      <c r="X99" s="178"/>
      <c r="Y99" s="5"/>
    </row>
    <row r="100" spans="1:25" s="6" customFormat="1" ht="18" thickBot="1">
      <c r="A100" s="35"/>
      <c r="B100" s="164" t="s">
        <v>239</v>
      </c>
      <c r="C100" s="164" t="s">
        <v>326</v>
      </c>
      <c r="D100" s="17"/>
      <c r="E100" s="31">
        <v>2</v>
      </c>
      <c r="F100" s="170"/>
      <c r="G100" s="68"/>
      <c r="H100" s="68"/>
      <c r="I100" s="68"/>
      <c r="J100" s="68"/>
      <c r="K100" s="68"/>
      <c r="L100" s="68"/>
      <c r="M100" s="68"/>
      <c r="N100" s="68"/>
      <c r="O100" s="68">
        <v>33</v>
      </c>
      <c r="P100" s="68">
        <v>20</v>
      </c>
      <c r="Q100" s="17"/>
      <c r="R100" s="37"/>
      <c r="S100" s="15">
        <f t="shared" si="3"/>
        <v>53</v>
      </c>
      <c r="T100" s="28">
        <f t="shared" si="2"/>
        <v>26.5</v>
      </c>
      <c r="V100" s="5"/>
      <c r="W100"/>
      <c r="X100" s="178"/>
      <c r="Y100" s="5"/>
    </row>
    <row r="101" spans="1:25" s="6" customFormat="1" ht="18" thickBot="1">
      <c r="A101" s="35"/>
      <c r="B101" s="164" t="s">
        <v>179</v>
      </c>
      <c r="C101" s="164" t="s">
        <v>327</v>
      </c>
      <c r="D101" s="67"/>
      <c r="E101" s="31">
        <v>2</v>
      </c>
      <c r="F101" s="170">
        <v>20</v>
      </c>
      <c r="G101" s="73">
        <v>32</v>
      </c>
      <c r="H101" s="73"/>
      <c r="I101" s="73"/>
      <c r="J101" s="73"/>
      <c r="K101" s="73"/>
      <c r="L101" s="73"/>
      <c r="M101" s="73"/>
      <c r="N101" s="73"/>
      <c r="O101" s="73"/>
      <c r="P101" s="73"/>
      <c r="Q101" s="17"/>
      <c r="R101" s="37"/>
      <c r="S101" s="15">
        <f t="shared" si="3"/>
        <v>52</v>
      </c>
      <c r="T101" s="28">
        <f t="shared" si="2"/>
        <v>26</v>
      </c>
      <c r="V101" s="5"/>
      <c r="W101"/>
      <c r="X101" s="178"/>
      <c r="Y101" s="5"/>
    </row>
    <row r="102" spans="1:25" s="6" customFormat="1" ht="18" thickBot="1">
      <c r="A102" s="35"/>
      <c r="B102" s="164" t="s">
        <v>328</v>
      </c>
      <c r="C102" s="164" t="s">
        <v>329</v>
      </c>
      <c r="D102" s="67"/>
      <c r="E102" s="31">
        <v>2</v>
      </c>
      <c r="F102" s="170">
        <v>20</v>
      </c>
      <c r="G102" s="74">
        <v>32</v>
      </c>
      <c r="H102" s="74"/>
      <c r="I102" s="74"/>
      <c r="J102" s="74"/>
      <c r="K102" s="74"/>
      <c r="L102" s="74"/>
      <c r="M102" s="74"/>
      <c r="N102" s="74"/>
      <c r="O102" s="74"/>
      <c r="P102" s="74"/>
      <c r="Q102" s="17"/>
      <c r="R102" s="37"/>
      <c r="S102" s="15">
        <f t="shared" si="3"/>
        <v>52</v>
      </c>
      <c r="T102" s="28">
        <f t="shared" si="2"/>
        <v>26</v>
      </c>
      <c r="U102" s="29"/>
      <c r="V102" s="5"/>
      <c r="W102"/>
      <c r="X102" s="178"/>
      <c r="Y102" s="5"/>
    </row>
    <row r="103" spans="1:25" s="6" customFormat="1" ht="18" thickBot="1">
      <c r="A103" s="35"/>
      <c r="B103" s="180" t="s">
        <v>330</v>
      </c>
      <c r="C103" s="180" t="s">
        <v>331</v>
      </c>
      <c r="D103" s="67"/>
      <c r="E103" s="31">
        <v>2</v>
      </c>
      <c r="F103" s="170">
        <v>20</v>
      </c>
      <c r="G103" s="73">
        <v>32</v>
      </c>
      <c r="H103" s="73"/>
      <c r="I103" s="73"/>
      <c r="J103" s="73"/>
      <c r="K103" s="73"/>
      <c r="L103" s="73"/>
      <c r="M103" s="73"/>
      <c r="N103" s="73"/>
      <c r="O103" s="73"/>
      <c r="P103" s="73"/>
      <c r="Q103" s="17"/>
      <c r="R103" s="37"/>
      <c r="S103" s="15">
        <f t="shared" si="3"/>
        <v>52</v>
      </c>
      <c r="T103" s="28">
        <f t="shared" si="2"/>
        <v>26</v>
      </c>
      <c r="U103" s="29"/>
      <c r="V103" s="5"/>
      <c r="W103"/>
      <c r="X103" s="178"/>
      <c r="Y103" s="5"/>
    </row>
    <row r="104" spans="1:25" s="6" customFormat="1" ht="18" thickBot="1">
      <c r="A104" s="35"/>
      <c r="B104" s="164" t="s">
        <v>310</v>
      </c>
      <c r="C104" s="164" t="s">
        <v>332</v>
      </c>
      <c r="D104" s="67"/>
      <c r="E104" s="31">
        <v>2</v>
      </c>
      <c r="F104" s="170"/>
      <c r="G104" s="75"/>
      <c r="H104" s="75"/>
      <c r="I104" s="75"/>
      <c r="J104" s="75"/>
      <c r="K104" s="75"/>
      <c r="L104" s="75"/>
      <c r="M104" s="75"/>
      <c r="N104" s="75"/>
      <c r="O104" s="75">
        <v>32</v>
      </c>
      <c r="P104" s="75">
        <v>20</v>
      </c>
      <c r="Q104" s="17"/>
      <c r="R104" s="37"/>
      <c r="S104" s="15">
        <f t="shared" si="3"/>
        <v>52</v>
      </c>
      <c r="T104" s="28">
        <f t="shared" si="2"/>
        <v>26</v>
      </c>
      <c r="U104" s="29"/>
      <c r="V104" s="5"/>
      <c r="W104"/>
      <c r="X104" s="178"/>
      <c r="Y104" s="5"/>
    </row>
    <row r="105" spans="1:25" s="6" customFormat="1" ht="18" thickBot="1">
      <c r="A105" s="35"/>
      <c r="B105" s="164" t="s">
        <v>333</v>
      </c>
      <c r="C105" s="164" t="s">
        <v>334</v>
      </c>
      <c r="D105" s="67"/>
      <c r="E105" s="31">
        <v>2</v>
      </c>
      <c r="F105" s="170">
        <v>20</v>
      </c>
      <c r="G105" s="73">
        <v>31</v>
      </c>
      <c r="H105" s="73"/>
      <c r="I105" s="73"/>
      <c r="J105" s="73"/>
      <c r="K105" s="73"/>
      <c r="L105" s="73"/>
      <c r="M105" s="73"/>
      <c r="N105" s="73"/>
      <c r="O105" s="73"/>
      <c r="P105" s="73"/>
      <c r="Q105" s="17"/>
      <c r="R105" s="37"/>
      <c r="S105" s="15">
        <f t="shared" si="3"/>
        <v>51</v>
      </c>
      <c r="T105" s="28">
        <f t="shared" si="2"/>
        <v>25.5</v>
      </c>
      <c r="U105" s="29"/>
      <c r="V105" s="5"/>
      <c r="W105"/>
      <c r="X105" s="178"/>
      <c r="Y105" s="5"/>
    </row>
    <row r="106" spans="1:25" s="6" customFormat="1" ht="18" thickBot="1">
      <c r="A106" s="35"/>
      <c r="B106" s="164" t="s">
        <v>335</v>
      </c>
      <c r="C106" s="164" t="s">
        <v>336</v>
      </c>
      <c r="D106" s="17"/>
      <c r="E106" s="31">
        <v>2</v>
      </c>
      <c r="F106" s="170">
        <v>20</v>
      </c>
      <c r="G106" s="74">
        <v>31</v>
      </c>
      <c r="H106" s="74"/>
      <c r="I106" s="74"/>
      <c r="J106" s="74"/>
      <c r="K106" s="74"/>
      <c r="L106" s="74"/>
      <c r="M106" s="74"/>
      <c r="N106" s="74"/>
      <c r="O106" s="74"/>
      <c r="P106" s="74"/>
      <c r="Q106" s="17"/>
      <c r="R106" s="37"/>
      <c r="S106" s="15">
        <f t="shared" si="3"/>
        <v>51</v>
      </c>
      <c r="T106" s="28">
        <f t="shared" si="2"/>
        <v>25.5</v>
      </c>
      <c r="V106" s="5"/>
      <c r="W106"/>
      <c r="X106" s="178"/>
      <c r="Y106" s="5"/>
    </row>
    <row r="107" spans="1:25" s="6" customFormat="1" ht="18" thickBot="1">
      <c r="A107" s="35"/>
      <c r="B107" s="180" t="s">
        <v>337</v>
      </c>
      <c r="C107" s="180" t="s">
        <v>338</v>
      </c>
      <c r="D107" s="67"/>
      <c r="E107" s="31">
        <v>2</v>
      </c>
      <c r="F107" s="170"/>
      <c r="G107" s="68"/>
      <c r="H107" s="68"/>
      <c r="I107" s="68"/>
      <c r="J107" s="68"/>
      <c r="K107" s="68"/>
      <c r="L107" s="68"/>
      <c r="M107" s="68"/>
      <c r="N107" s="68"/>
      <c r="O107" s="68">
        <v>26</v>
      </c>
      <c r="P107" s="75">
        <v>25</v>
      </c>
      <c r="Q107" s="17"/>
      <c r="R107" s="37"/>
      <c r="S107" s="15">
        <f t="shared" si="3"/>
        <v>51</v>
      </c>
      <c r="T107" s="28">
        <f t="shared" si="2"/>
        <v>25.5</v>
      </c>
      <c r="V107" s="5"/>
      <c r="W107"/>
      <c r="X107" s="178"/>
      <c r="Y107" s="5"/>
    </row>
    <row r="108" spans="1:25" s="6" customFormat="1" ht="18" thickBot="1">
      <c r="A108" s="35"/>
      <c r="B108" s="164" t="s">
        <v>339</v>
      </c>
      <c r="C108" s="164" t="s">
        <v>340</v>
      </c>
      <c r="D108" s="67"/>
      <c r="E108" s="31">
        <v>2</v>
      </c>
      <c r="F108" s="170">
        <v>20</v>
      </c>
      <c r="G108" s="74">
        <v>30</v>
      </c>
      <c r="H108" s="74"/>
      <c r="I108" s="74"/>
      <c r="J108" s="74"/>
      <c r="K108" s="74"/>
      <c r="L108" s="74"/>
      <c r="M108" s="74"/>
      <c r="N108" s="74"/>
      <c r="O108" s="74"/>
      <c r="P108" s="74"/>
      <c r="Q108" s="17"/>
      <c r="R108" s="37"/>
      <c r="S108" s="15">
        <f t="shared" si="3"/>
        <v>50</v>
      </c>
      <c r="T108" s="28">
        <f t="shared" si="2"/>
        <v>25</v>
      </c>
      <c r="V108" s="5"/>
      <c r="W108"/>
      <c r="X108" s="178"/>
      <c r="Y108" s="5"/>
    </row>
    <row r="109" spans="1:25" s="6" customFormat="1" ht="18" thickBot="1">
      <c r="A109" s="35"/>
      <c r="B109" s="164" t="s">
        <v>341</v>
      </c>
      <c r="C109" s="164" t="s">
        <v>342</v>
      </c>
      <c r="D109" s="67"/>
      <c r="E109" s="31">
        <v>2</v>
      </c>
      <c r="F109" s="170">
        <v>20</v>
      </c>
      <c r="G109" s="73">
        <v>29</v>
      </c>
      <c r="H109" s="73"/>
      <c r="I109" s="73"/>
      <c r="J109" s="73"/>
      <c r="K109" s="73"/>
      <c r="L109" s="73"/>
      <c r="M109" s="73"/>
      <c r="N109" s="73"/>
      <c r="O109" s="73"/>
      <c r="P109" s="73"/>
      <c r="Q109" s="17"/>
      <c r="R109" s="37"/>
      <c r="S109" s="15">
        <f t="shared" si="3"/>
        <v>49</v>
      </c>
      <c r="T109" s="28">
        <f t="shared" si="2"/>
        <v>24.5</v>
      </c>
      <c r="V109" s="5"/>
      <c r="W109"/>
      <c r="X109" s="178"/>
      <c r="Y109" s="5"/>
    </row>
    <row r="110" spans="1:25" s="6" customFormat="1" ht="18" thickBot="1">
      <c r="A110" s="35"/>
      <c r="B110" s="164" t="s">
        <v>343</v>
      </c>
      <c r="C110" s="164" t="s">
        <v>344</v>
      </c>
      <c r="D110" s="67"/>
      <c r="E110" s="31">
        <v>2</v>
      </c>
      <c r="F110" s="170">
        <v>20</v>
      </c>
      <c r="G110" s="74">
        <v>29</v>
      </c>
      <c r="H110" s="74"/>
      <c r="I110" s="74"/>
      <c r="J110" s="74"/>
      <c r="K110" s="74"/>
      <c r="L110" s="74"/>
      <c r="M110" s="74"/>
      <c r="N110" s="74"/>
      <c r="O110" s="74"/>
      <c r="P110" s="74"/>
      <c r="Q110" s="17"/>
      <c r="R110" s="37"/>
      <c r="S110" s="15">
        <f t="shared" si="3"/>
        <v>49</v>
      </c>
      <c r="T110" s="28">
        <f t="shared" si="2"/>
        <v>24.5</v>
      </c>
      <c r="V110" s="5"/>
      <c r="W110"/>
      <c r="X110" s="178"/>
      <c r="Y110" s="5"/>
    </row>
    <row r="111" spans="1:25" s="6" customFormat="1" ht="18" thickBot="1">
      <c r="A111" s="35"/>
      <c r="B111" s="164" t="s">
        <v>207</v>
      </c>
      <c r="C111" s="164" t="s">
        <v>344</v>
      </c>
      <c r="D111" s="67"/>
      <c r="E111" s="31">
        <v>2</v>
      </c>
      <c r="F111" s="170">
        <v>20</v>
      </c>
      <c r="G111" s="68">
        <v>29</v>
      </c>
      <c r="H111" s="68"/>
      <c r="I111" s="68"/>
      <c r="J111" s="68"/>
      <c r="K111" s="68"/>
      <c r="L111" s="68"/>
      <c r="M111" s="68"/>
      <c r="N111" s="68"/>
      <c r="O111" s="68"/>
      <c r="P111" s="68"/>
      <c r="Q111" s="17"/>
      <c r="R111" s="37"/>
      <c r="S111" s="15">
        <f t="shared" si="3"/>
        <v>49</v>
      </c>
      <c r="T111" s="28">
        <f t="shared" si="2"/>
        <v>24.5</v>
      </c>
      <c r="V111" s="5"/>
      <c r="W111"/>
      <c r="X111" s="178"/>
      <c r="Y111" s="5"/>
    </row>
    <row r="112" spans="1:25" s="6" customFormat="1" ht="18" thickBot="1">
      <c r="A112" s="35"/>
      <c r="B112" s="164" t="s">
        <v>345</v>
      </c>
      <c r="C112" s="164" t="s">
        <v>346</v>
      </c>
      <c r="D112" s="67"/>
      <c r="E112" s="31">
        <v>2</v>
      </c>
      <c r="F112" s="170">
        <v>23</v>
      </c>
      <c r="G112" s="74">
        <v>25</v>
      </c>
      <c r="H112" s="74"/>
      <c r="I112" s="74"/>
      <c r="J112" s="74"/>
      <c r="K112" s="74"/>
      <c r="L112" s="74"/>
      <c r="M112" s="74"/>
      <c r="N112" s="74"/>
      <c r="O112" s="74"/>
      <c r="P112" s="74"/>
      <c r="Q112" s="17"/>
      <c r="R112" s="37"/>
      <c r="S112" s="15">
        <f t="shared" si="3"/>
        <v>48</v>
      </c>
      <c r="T112" s="28">
        <f t="shared" si="2"/>
        <v>24</v>
      </c>
      <c r="V112" s="5"/>
      <c r="W112"/>
      <c r="X112" s="178"/>
      <c r="Y112" s="5"/>
    </row>
    <row r="113" spans="1:33" s="6" customFormat="1" ht="18.75" customHeight="1" thickBot="1">
      <c r="A113" s="31"/>
      <c r="B113" s="164" t="s">
        <v>216</v>
      </c>
      <c r="C113" s="164" t="s">
        <v>347</v>
      </c>
      <c r="D113" s="67"/>
      <c r="E113" s="31">
        <v>2</v>
      </c>
      <c r="F113" s="170">
        <v>20</v>
      </c>
      <c r="G113" s="74">
        <v>28</v>
      </c>
      <c r="H113" s="74"/>
      <c r="I113" s="74"/>
      <c r="J113" s="74"/>
      <c r="K113" s="74"/>
      <c r="L113" s="74"/>
      <c r="M113" s="74"/>
      <c r="N113" s="74"/>
      <c r="O113" s="74"/>
      <c r="P113" s="74"/>
      <c r="Q113" s="17"/>
      <c r="R113" s="37"/>
      <c r="S113" s="15">
        <f t="shared" si="3"/>
        <v>48</v>
      </c>
      <c r="T113" s="28">
        <f t="shared" si="2"/>
        <v>24</v>
      </c>
      <c r="V113" s="5"/>
      <c r="W113"/>
      <c r="X113" s="178"/>
      <c r="Y113" s="5"/>
    </row>
    <row r="114" spans="1:33" s="6" customFormat="1" ht="18.75" customHeight="1" thickBot="1">
      <c r="A114" s="31"/>
      <c r="B114" s="164" t="s">
        <v>348</v>
      </c>
      <c r="C114" s="164" t="s">
        <v>349</v>
      </c>
      <c r="D114" s="67"/>
      <c r="E114" s="31">
        <v>2</v>
      </c>
      <c r="F114" s="170">
        <v>20</v>
      </c>
      <c r="G114" s="68">
        <v>28</v>
      </c>
      <c r="H114" s="68"/>
      <c r="I114" s="68"/>
      <c r="J114" s="68"/>
      <c r="K114" s="68"/>
      <c r="L114" s="68"/>
      <c r="M114" s="68"/>
      <c r="N114" s="68"/>
      <c r="O114" s="68"/>
      <c r="P114" s="68"/>
      <c r="Q114" s="17"/>
      <c r="R114" s="37"/>
      <c r="S114" s="15">
        <f t="shared" si="3"/>
        <v>48</v>
      </c>
      <c r="T114" s="28">
        <f t="shared" si="2"/>
        <v>24</v>
      </c>
      <c r="V114" s="5"/>
      <c r="W114"/>
      <c r="X114" s="178"/>
      <c r="Y114" s="5"/>
    </row>
    <row r="115" spans="1:33" s="6" customFormat="1" ht="18.75" customHeight="1" thickBot="1">
      <c r="A115" s="35"/>
      <c r="B115" s="164" t="s">
        <v>350</v>
      </c>
      <c r="C115" s="164" t="s">
        <v>351</v>
      </c>
      <c r="D115" s="67"/>
      <c r="E115" s="31">
        <v>2</v>
      </c>
      <c r="F115" s="170"/>
      <c r="G115" s="68"/>
      <c r="H115" s="68"/>
      <c r="I115" s="68"/>
      <c r="J115" s="68"/>
      <c r="K115" s="68"/>
      <c r="L115" s="68"/>
      <c r="M115" s="68"/>
      <c r="N115" s="68"/>
      <c r="O115" s="68">
        <v>21</v>
      </c>
      <c r="P115" s="75">
        <v>27</v>
      </c>
      <c r="Q115" s="17"/>
      <c r="R115" s="37"/>
      <c r="S115" s="15">
        <f t="shared" si="3"/>
        <v>48</v>
      </c>
      <c r="T115" s="28">
        <f t="shared" si="2"/>
        <v>24</v>
      </c>
      <c r="V115" s="5"/>
      <c r="W115"/>
      <c r="X115" s="178"/>
      <c r="Y115" s="5"/>
    </row>
    <row r="116" spans="1:33" s="6" customFormat="1" ht="18.75" customHeight="1" thickBot="1">
      <c r="A116" s="35"/>
      <c r="B116" s="164" t="s">
        <v>352</v>
      </c>
      <c r="C116" s="164" t="s">
        <v>325</v>
      </c>
      <c r="D116" s="67"/>
      <c r="E116" s="31">
        <v>2</v>
      </c>
      <c r="F116" s="170"/>
      <c r="G116" s="68"/>
      <c r="H116" s="68"/>
      <c r="I116" s="68"/>
      <c r="J116" s="68"/>
      <c r="K116" s="68"/>
      <c r="L116" s="68"/>
      <c r="M116" s="68"/>
      <c r="N116" s="68"/>
      <c r="O116" s="68">
        <v>28</v>
      </c>
      <c r="P116" s="75">
        <v>20</v>
      </c>
      <c r="Q116" s="17"/>
      <c r="R116" s="37"/>
      <c r="S116" s="15">
        <f t="shared" si="3"/>
        <v>48</v>
      </c>
      <c r="T116" s="28">
        <f t="shared" si="2"/>
        <v>24</v>
      </c>
      <c r="V116" s="5"/>
      <c r="W116"/>
      <c r="X116" s="178"/>
      <c r="Y116" s="5"/>
    </row>
    <row r="117" spans="1:33" s="6" customFormat="1" ht="18.75" customHeight="1" thickBot="1">
      <c r="A117" s="35"/>
      <c r="B117" s="164" t="s">
        <v>353</v>
      </c>
      <c r="C117" s="164" t="s">
        <v>354</v>
      </c>
      <c r="D117" s="67"/>
      <c r="E117" s="31">
        <v>1</v>
      </c>
      <c r="F117" s="167">
        <v>47</v>
      </c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17"/>
      <c r="R117" s="37"/>
      <c r="S117" s="15">
        <f t="shared" si="3"/>
        <v>47</v>
      </c>
      <c r="T117" s="28">
        <f t="shared" si="2"/>
        <v>47</v>
      </c>
      <c r="U117" s="29"/>
      <c r="V117" s="5"/>
      <c r="W117"/>
      <c r="X117" s="178"/>
      <c r="Y117" s="5"/>
      <c r="AD117" s="70"/>
      <c r="AE117" s="70"/>
      <c r="AF117" s="70"/>
      <c r="AG117" s="71"/>
    </row>
    <row r="118" spans="1:33" s="6" customFormat="1" ht="18.75" customHeight="1" thickBot="1">
      <c r="A118" s="35"/>
      <c r="B118" s="182" t="s">
        <v>355</v>
      </c>
      <c r="C118" s="182" t="s">
        <v>238</v>
      </c>
      <c r="D118" s="67"/>
      <c r="E118" s="31">
        <v>1</v>
      </c>
      <c r="F118" s="36"/>
      <c r="G118" s="75"/>
      <c r="H118" s="75"/>
      <c r="I118" s="75"/>
      <c r="J118" s="75"/>
      <c r="K118" s="75"/>
      <c r="L118" s="75">
        <v>47</v>
      </c>
      <c r="M118" s="75"/>
      <c r="N118" s="75"/>
      <c r="O118" s="75"/>
      <c r="P118" s="75"/>
      <c r="Q118" s="67"/>
      <c r="R118" s="183"/>
      <c r="S118" s="15">
        <f t="shared" si="3"/>
        <v>47</v>
      </c>
      <c r="T118" s="28">
        <f t="shared" si="2"/>
        <v>47</v>
      </c>
      <c r="V118" s="26"/>
      <c r="W118"/>
      <c r="X118" s="158"/>
      <c r="Y118" s="26"/>
    </row>
    <row r="119" spans="1:33" s="6" customFormat="1" ht="18.75" customHeight="1" thickBot="1">
      <c r="A119" s="35"/>
      <c r="B119" s="182" t="s">
        <v>178</v>
      </c>
      <c r="C119" s="182" t="s">
        <v>356</v>
      </c>
      <c r="D119" s="67"/>
      <c r="E119" s="31">
        <v>1</v>
      </c>
      <c r="F119" s="36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67">
        <v>45</v>
      </c>
      <c r="R119" s="183"/>
      <c r="S119" s="15">
        <f t="shared" si="3"/>
        <v>45</v>
      </c>
      <c r="T119" s="28">
        <f t="shared" si="2"/>
        <v>45</v>
      </c>
      <c r="V119" s="5"/>
      <c r="W119"/>
      <c r="X119" s="178"/>
      <c r="Y119" s="5"/>
    </row>
    <row r="120" spans="1:33" s="6" customFormat="1" ht="18.75" customHeight="1" thickBot="1">
      <c r="A120" s="35"/>
      <c r="B120" s="164" t="s">
        <v>357</v>
      </c>
      <c r="C120" s="164" t="s">
        <v>358</v>
      </c>
      <c r="D120" s="67"/>
      <c r="E120" s="31">
        <v>2</v>
      </c>
      <c r="F120" s="170">
        <v>20</v>
      </c>
      <c r="G120" s="74">
        <v>25</v>
      </c>
      <c r="H120" s="74"/>
      <c r="I120" s="74"/>
      <c r="J120" s="74"/>
      <c r="K120" s="74"/>
      <c r="L120" s="74"/>
      <c r="M120" s="74"/>
      <c r="N120" s="74"/>
      <c r="O120" s="74"/>
      <c r="P120" s="74"/>
      <c r="Q120" s="17"/>
      <c r="R120" s="37"/>
      <c r="S120" s="15">
        <f t="shared" si="3"/>
        <v>45</v>
      </c>
      <c r="T120" s="28">
        <f t="shared" si="2"/>
        <v>22.5</v>
      </c>
      <c r="V120" s="5"/>
      <c r="W120"/>
      <c r="X120" s="178"/>
      <c r="Y120" s="5"/>
    </row>
    <row r="121" spans="1:33" s="6" customFormat="1" ht="18.75" customHeight="1" thickBot="1">
      <c r="A121" s="31"/>
      <c r="B121" s="164" t="s">
        <v>359</v>
      </c>
      <c r="C121" s="164" t="s">
        <v>360</v>
      </c>
      <c r="D121" s="24"/>
      <c r="E121" s="31">
        <v>2</v>
      </c>
      <c r="F121" s="170">
        <v>20</v>
      </c>
      <c r="G121" s="73">
        <v>25</v>
      </c>
      <c r="H121" s="73"/>
      <c r="I121" s="73"/>
      <c r="J121" s="73"/>
      <c r="K121" s="73"/>
      <c r="L121" s="73"/>
      <c r="M121" s="73"/>
      <c r="N121" s="73"/>
      <c r="O121" s="73"/>
      <c r="P121" s="73"/>
      <c r="Q121" s="17"/>
      <c r="R121" s="37"/>
      <c r="S121" s="15">
        <f t="shared" si="3"/>
        <v>45</v>
      </c>
      <c r="T121" s="28">
        <f t="shared" si="2"/>
        <v>22.5</v>
      </c>
      <c r="V121" s="5"/>
      <c r="W121"/>
      <c r="X121" s="178"/>
      <c r="Y121" s="5"/>
    </row>
    <row r="122" spans="1:33" s="6" customFormat="1" ht="18.75" customHeight="1" thickBot="1">
      <c r="A122" s="35"/>
      <c r="B122" s="188" t="s">
        <v>361</v>
      </c>
      <c r="C122" s="189" t="s">
        <v>283</v>
      </c>
      <c r="D122" s="17"/>
      <c r="E122" s="31">
        <v>2</v>
      </c>
      <c r="F122" s="170"/>
      <c r="G122" s="68"/>
      <c r="H122" s="68"/>
      <c r="I122" s="68"/>
      <c r="J122" s="68"/>
      <c r="K122" s="68"/>
      <c r="L122" s="68"/>
      <c r="M122" s="68"/>
      <c r="N122" s="68"/>
      <c r="O122" s="68">
        <v>25</v>
      </c>
      <c r="P122" s="68">
        <v>20</v>
      </c>
      <c r="Q122" s="17"/>
      <c r="R122" s="37"/>
      <c r="S122" s="15">
        <f t="shared" si="3"/>
        <v>45</v>
      </c>
      <c r="T122" s="28">
        <f t="shared" si="2"/>
        <v>22.5</v>
      </c>
      <c r="V122" s="5"/>
      <c r="W122"/>
      <c r="X122" s="178"/>
      <c r="Y122" s="5"/>
    </row>
    <row r="123" spans="1:33" s="6" customFormat="1" ht="18.75" customHeight="1" thickBot="1">
      <c r="A123" s="35"/>
      <c r="B123" s="188" t="s">
        <v>362</v>
      </c>
      <c r="C123" s="189" t="s">
        <v>227</v>
      </c>
      <c r="D123" s="17"/>
      <c r="E123" s="31">
        <v>2</v>
      </c>
      <c r="F123" s="170"/>
      <c r="G123" s="68"/>
      <c r="H123" s="68"/>
      <c r="I123" s="68"/>
      <c r="J123" s="68"/>
      <c r="K123" s="68"/>
      <c r="L123" s="68"/>
      <c r="M123" s="68"/>
      <c r="N123" s="68"/>
      <c r="O123" s="68">
        <v>24</v>
      </c>
      <c r="P123" s="75">
        <v>20</v>
      </c>
      <c r="Q123" s="17"/>
      <c r="R123" s="37"/>
      <c r="S123" s="15">
        <f t="shared" si="3"/>
        <v>44</v>
      </c>
      <c r="T123" s="28">
        <f t="shared" si="2"/>
        <v>22</v>
      </c>
      <c r="V123" s="5"/>
      <c r="W123"/>
      <c r="X123" s="178"/>
      <c r="Y123" s="5"/>
    </row>
    <row r="124" spans="1:33" s="6" customFormat="1" ht="18.75" customHeight="1" thickBot="1">
      <c r="A124" s="31"/>
      <c r="B124" s="188" t="s">
        <v>179</v>
      </c>
      <c r="C124" s="189" t="s">
        <v>363</v>
      </c>
      <c r="D124" s="17"/>
      <c r="E124" s="31">
        <v>1</v>
      </c>
      <c r="F124" s="170"/>
      <c r="G124" s="73"/>
      <c r="H124" s="73"/>
      <c r="I124" s="73">
        <v>43</v>
      </c>
      <c r="J124" s="73"/>
      <c r="K124" s="73"/>
      <c r="L124" s="73"/>
      <c r="M124" s="73"/>
      <c r="N124" s="73"/>
      <c r="O124" s="73"/>
      <c r="P124" s="73"/>
      <c r="Q124" s="17"/>
      <c r="R124" s="37"/>
      <c r="S124" s="15">
        <f t="shared" si="3"/>
        <v>43</v>
      </c>
      <c r="T124" s="28">
        <f t="shared" si="2"/>
        <v>43</v>
      </c>
      <c r="V124" s="5"/>
      <c r="W124"/>
      <c r="X124" s="178"/>
      <c r="Y124" s="5"/>
    </row>
    <row r="125" spans="1:33" s="6" customFormat="1" ht="18.75" customHeight="1" thickBot="1">
      <c r="A125" s="31"/>
      <c r="B125" s="188" t="s">
        <v>207</v>
      </c>
      <c r="C125" s="189" t="s">
        <v>364</v>
      </c>
      <c r="D125" s="67"/>
      <c r="E125" s="31">
        <v>2</v>
      </c>
      <c r="F125" s="170">
        <v>20</v>
      </c>
      <c r="G125" s="68">
        <v>23</v>
      </c>
      <c r="H125" s="68"/>
      <c r="I125" s="68"/>
      <c r="J125" s="68"/>
      <c r="K125" s="68"/>
      <c r="L125" s="68"/>
      <c r="M125" s="68"/>
      <c r="N125" s="68"/>
      <c r="O125" s="68"/>
      <c r="P125" s="68"/>
      <c r="Q125" s="17"/>
      <c r="R125" s="37"/>
      <c r="S125" s="15">
        <f t="shared" si="3"/>
        <v>43</v>
      </c>
      <c r="T125" s="28">
        <f t="shared" si="2"/>
        <v>21.5</v>
      </c>
      <c r="U125" s="29"/>
      <c r="V125" s="5"/>
      <c r="W125"/>
      <c r="X125" s="178"/>
      <c r="Y125" s="5"/>
      <c r="AD125" s="70"/>
      <c r="AE125" s="70"/>
      <c r="AF125" s="70"/>
      <c r="AG125" s="71"/>
    </row>
    <row r="126" spans="1:33" s="6" customFormat="1" ht="18.75" customHeight="1" thickBot="1">
      <c r="A126" s="35"/>
      <c r="B126" s="188" t="s">
        <v>365</v>
      </c>
      <c r="C126" s="189" t="s">
        <v>366</v>
      </c>
      <c r="D126" s="17"/>
      <c r="E126" s="31">
        <v>2</v>
      </c>
      <c r="F126" s="170"/>
      <c r="G126" s="68"/>
      <c r="H126" s="68"/>
      <c r="I126" s="68"/>
      <c r="J126" s="68"/>
      <c r="K126" s="68"/>
      <c r="L126" s="68"/>
      <c r="M126" s="68"/>
      <c r="N126" s="68"/>
      <c r="O126" s="68">
        <v>20</v>
      </c>
      <c r="P126" s="75">
        <v>23</v>
      </c>
      <c r="Q126" s="17"/>
      <c r="R126" s="37"/>
      <c r="S126" s="15">
        <f t="shared" si="3"/>
        <v>43</v>
      </c>
      <c r="T126" s="28">
        <f t="shared" si="2"/>
        <v>21.5</v>
      </c>
      <c r="U126" s="29"/>
      <c r="V126" s="5"/>
      <c r="W126"/>
      <c r="X126" s="178"/>
      <c r="Y126" s="5"/>
      <c r="AD126" s="70"/>
      <c r="AE126" s="70"/>
      <c r="AF126" s="70"/>
      <c r="AG126" s="71"/>
    </row>
    <row r="127" spans="1:33" s="6" customFormat="1" ht="18.75" customHeight="1" thickBot="1">
      <c r="A127" s="35"/>
      <c r="B127" s="188" t="s">
        <v>239</v>
      </c>
      <c r="C127" s="189" t="s">
        <v>236</v>
      </c>
      <c r="D127" s="17"/>
      <c r="E127" s="31">
        <v>2</v>
      </c>
      <c r="F127" s="170"/>
      <c r="G127" s="68"/>
      <c r="H127" s="68"/>
      <c r="I127" s="68"/>
      <c r="J127" s="68"/>
      <c r="K127" s="68"/>
      <c r="L127" s="68"/>
      <c r="M127" s="68"/>
      <c r="N127" s="68"/>
      <c r="O127" s="68">
        <v>23</v>
      </c>
      <c r="P127" s="68">
        <v>20</v>
      </c>
      <c r="Q127" s="17"/>
      <c r="R127" s="37"/>
      <c r="S127" s="15">
        <f t="shared" si="3"/>
        <v>43</v>
      </c>
      <c r="T127" s="28">
        <f t="shared" si="2"/>
        <v>21.5</v>
      </c>
      <c r="U127" s="29"/>
      <c r="V127" s="5"/>
      <c r="W127"/>
      <c r="X127" s="178"/>
      <c r="Y127" s="5"/>
      <c r="AD127" s="70"/>
      <c r="AE127" s="70"/>
      <c r="AF127" s="70"/>
      <c r="AG127" s="71"/>
    </row>
    <row r="128" spans="1:33" s="6" customFormat="1" ht="18.75" customHeight="1" thickBot="1">
      <c r="A128" s="35"/>
      <c r="B128" s="188" t="s">
        <v>367</v>
      </c>
      <c r="C128" s="189" t="s">
        <v>368</v>
      </c>
      <c r="D128" s="17"/>
      <c r="E128" s="31">
        <v>2</v>
      </c>
      <c r="F128" s="170"/>
      <c r="G128" s="68"/>
      <c r="H128" s="68"/>
      <c r="I128" s="68"/>
      <c r="J128" s="68"/>
      <c r="K128" s="68"/>
      <c r="L128" s="68"/>
      <c r="M128" s="68"/>
      <c r="N128" s="68"/>
      <c r="O128" s="68">
        <v>21</v>
      </c>
      <c r="P128" s="75">
        <v>21</v>
      </c>
      <c r="Q128" s="17"/>
      <c r="R128" s="37"/>
      <c r="S128" s="15">
        <f t="shared" si="3"/>
        <v>42</v>
      </c>
      <c r="T128" s="28">
        <f t="shared" si="2"/>
        <v>21</v>
      </c>
      <c r="U128" s="29"/>
      <c r="V128" s="5"/>
      <c r="W128"/>
      <c r="X128" s="178"/>
      <c r="Y128" s="5"/>
      <c r="AD128" s="70"/>
      <c r="AE128" s="70"/>
      <c r="AF128" s="70"/>
      <c r="AG128" s="71"/>
    </row>
    <row r="129" spans="1:33" s="6" customFormat="1" ht="18.75" customHeight="1" thickBot="1">
      <c r="A129" s="35"/>
      <c r="B129" s="188" t="s">
        <v>369</v>
      </c>
      <c r="C129" s="189" t="s">
        <v>370</v>
      </c>
      <c r="D129" s="67"/>
      <c r="E129" s="31">
        <v>2</v>
      </c>
      <c r="F129" s="170"/>
      <c r="G129" s="68"/>
      <c r="H129" s="68"/>
      <c r="I129" s="68"/>
      <c r="J129" s="68"/>
      <c r="K129" s="68"/>
      <c r="L129" s="68"/>
      <c r="M129" s="68"/>
      <c r="N129" s="68"/>
      <c r="O129" s="68">
        <v>22</v>
      </c>
      <c r="P129" s="68">
        <v>20</v>
      </c>
      <c r="Q129" s="17"/>
      <c r="R129" s="37"/>
      <c r="S129" s="15">
        <f t="shared" si="3"/>
        <v>42</v>
      </c>
      <c r="T129" s="28">
        <f t="shared" si="2"/>
        <v>21</v>
      </c>
      <c r="U129" s="29"/>
      <c r="V129" s="5"/>
      <c r="W129"/>
      <c r="X129" s="178"/>
      <c r="Y129" s="5"/>
      <c r="AD129" s="70"/>
      <c r="AE129" s="70"/>
      <c r="AF129" s="70"/>
      <c r="AG129" s="71"/>
    </row>
    <row r="130" spans="1:33" s="6" customFormat="1" ht="18.75" customHeight="1" thickBot="1">
      <c r="A130" s="35"/>
      <c r="B130" s="188" t="s">
        <v>371</v>
      </c>
      <c r="C130" s="189" t="s">
        <v>309</v>
      </c>
      <c r="D130" s="17"/>
      <c r="E130" s="31">
        <v>2</v>
      </c>
      <c r="F130" s="170"/>
      <c r="G130" s="68"/>
      <c r="H130" s="68"/>
      <c r="I130" s="68"/>
      <c r="J130" s="68"/>
      <c r="K130" s="68"/>
      <c r="L130" s="68"/>
      <c r="M130" s="68"/>
      <c r="N130" s="68"/>
      <c r="O130" s="68">
        <v>22</v>
      </c>
      <c r="P130" s="75">
        <v>20</v>
      </c>
      <c r="Q130" s="17"/>
      <c r="R130" s="37"/>
      <c r="S130" s="15">
        <f t="shared" si="3"/>
        <v>42</v>
      </c>
      <c r="T130" s="28">
        <f t="shared" si="2"/>
        <v>21</v>
      </c>
      <c r="U130" s="29"/>
      <c r="V130" s="5"/>
      <c r="W130"/>
      <c r="X130" s="178"/>
      <c r="Y130" s="5"/>
    </row>
    <row r="131" spans="1:33" s="6" customFormat="1" ht="18.75" customHeight="1" thickBot="1">
      <c r="A131" s="35"/>
      <c r="B131" s="190" t="s">
        <v>372</v>
      </c>
      <c r="C131" s="191" t="s">
        <v>373</v>
      </c>
      <c r="D131" s="67"/>
      <c r="E131" s="31">
        <v>1</v>
      </c>
      <c r="F131" s="36"/>
      <c r="G131" s="75"/>
      <c r="H131" s="75"/>
      <c r="I131" s="75"/>
      <c r="J131" s="75"/>
      <c r="K131" s="75"/>
      <c r="L131" s="75">
        <v>41</v>
      </c>
      <c r="M131" s="75"/>
      <c r="N131" s="75"/>
      <c r="O131" s="75"/>
      <c r="P131" s="75"/>
      <c r="Q131" s="67"/>
      <c r="R131" s="183"/>
      <c r="S131" s="15">
        <f t="shared" si="3"/>
        <v>41</v>
      </c>
      <c r="T131" s="28">
        <f t="shared" si="2"/>
        <v>41</v>
      </c>
      <c r="U131" s="29"/>
      <c r="V131" s="5"/>
      <c r="W131"/>
      <c r="X131" s="178"/>
      <c r="Y131" s="5"/>
    </row>
    <row r="132" spans="1:33" s="6" customFormat="1" ht="18.75" customHeight="1" thickBot="1">
      <c r="A132" s="35"/>
      <c r="B132" s="192" t="s">
        <v>374</v>
      </c>
      <c r="C132" s="193" t="s">
        <v>375</v>
      </c>
      <c r="D132" s="67"/>
      <c r="E132" s="31">
        <v>1</v>
      </c>
      <c r="F132" s="36"/>
      <c r="G132" s="75"/>
      <c r="H132" s="75"/>
      <c r="I132" s="75"/>
      <c r="J132" s="75"/>
      <c r="K132" s="75"/>
      <c r="L132" s="75"/>
      <c r="M132" s="75">
        <v>40</v>
      </c>
      <c r="N132" s="75"/>
      <c r="O132" s="75"/>
      <c r="P132" s="75"/>
      <c r="Q132" s="67"/>
      <c r="R132" s="183"/>
      <c r="S132" s="15">
        <f t="shared" si="3"/>
        <v>40</v>
      </c>
      <c r="T132" s="28">
        <f t="shared" si="2"/>
        <v>40</v>
      </c>
      <c r="U132" s="29"/>
      <c r="V132" s="5"/>
      <c r="W132"/>
      <c r="X132" s="178"/>
      <c r="Y132" s="5"/>
    </row>
    <row r="133" spans="1:33" s="6" customFormat="1" ht="18.75" customHeight="1" thickBot="1">
      <c r="A133" s="35"/>
      <c r="B133" s="188" t="s">
        <v>172</v>
      </c>
      <c r="C133" s="189" t="s">
        <v>309</v>
      </c>
      <c r="D133" s="17"/>
      <c r="E133" s="31">
        <v>2</v>
      </c>
      <c r="F133" s="170"/>
      <c r="G133" s="68"/>
      <c r="H133" s="68"/>
      <c r="I133" s="68"/>
      <c r="J133" s="68"/>
      <c r="K133" s="68"/>
      <c r="L133" s="68"/>
      <c r="M133" s="68"/>
      <c r="N133" s="68"/>
      <c r="O133" s="68">
        <v>20</v>
      </c>
      <c r="P133" s="75">
        <v>20</v>
      </c>
      <c r="Q133" s="17"/>
      <c r="R133" s="37"/>
      <c r="S133" s="15">
        <f t="shared" si="3"/>
        <v>40</v>
      </c>
      <c r="T133" s="28">
        <f t="shared" ref="T133:T195" si="4">SUM(F133:Q133)/E133</f>
        <v>20</v>
      </c>
      <c r="U133" s="29"/>
      <c r="V133" s="5"/>
      <c r="W133"/>
      <c r="X133" s="178"/>
      <c r="Y133" s="5"/>
    </row>
    <row r="134" spans="1:33" s="6" customFormat="1" ht="18.75" customHeight="1" thickBot="1">
      <c r="A134" s="35"/>
      <c r="B134" s="188" t="s">
        <v>376</v>
      </c>
      <c r="C134" s="189" t="s">
        <v>309</v>
      </c>
      <c r="D134" s="17"/>
      <c r="E134" s="31">
        <v>2</v>
      </c>
      <c r="F134" s="170"/>
      <c r="G134" s="68"/>
      <c r="H134" s="68"/>
      <c r="I134" s="68"/>
      <c r="J134" s="68"/>
      <c r="K134" s="68"/>
      <c r="L134" s="68"/>
      <c r="M134" s="68"/>
      <c r="N134" s="68"/>
      <c r="O134" s="68">
        <v>20</v>
      </c>
      <c r="P134" s="68">
        <v>20</v>
      </c>
      <c r="Q134" s="17"/>
      <c r="R134" s="37"/>
      <c r="S134" s="15">
        <f t="shared" si="3"/>
        <v>40</v>
      </c>
      <c r="T134" s="28">
        <f t="shared" si="4"/>
        <v>20</v>
      </c>
      <c r="U134" s="29"/>
      <c r="V134" s="5"/>
      <c r="W134"/>
      <c r="X134" s="178"/>
      <c r="Y134" s="5"/>
    </row>
    <row r="135" spans="1:33" s="6" customFormat="1" ht="18.75" customHeight="1" thickBot="1">
      <c r="A135" s="35"/>
      <c r="B135" s="190" t="s">
        <v>377</v>
      </c>
      <c r="C135" s="194" t="s">
        <v>378</v>
      </c>
      <c r="D135" s="17"/>
      <c r="E135" s="31">
        <v>1</v>
      </c>
      <c r="F135" s="39"/>
      <c r="G135" s="73"/>
      <c r="H135" s="73"/>
      <c r="I135" s="73"/>
      <c r="J135" s="73"/>
      <c r="K135" s="73">
        <v>39</v>
      </c>
      <c r="L135" s="73"/>
      <c r="M135" s="73"/>
      <c r="N135" s="73"/>
      <c r="O135" s="73"/>
      <c r="P135" s="73"/>
      <c r="Q135" s="17"/>
      <c r="R135" s="37"/>
      <c r="S135" s="15">
        <f t="shared" si="3"/>
        <v>39</v>
      </c>
      <c r="T135" s="28">
        <f t="shared" si="4"/>
        <v>39</v>
      </c>
      <c r="V135" s="5"/>
      <c r="W135"/>
      <c r="X135" s="178"/>
      <c r="Y135" s="5"/>
    </row>
    <row r="136" spans="1:33" s="6" customFormat="1" ht="18.75" customHeight="1" thickBot="1">
      <c r="A136" s="35"/>
      <c r="B136" s="188" t="s">
        <v>379</v>
      </c>
      <c r="C136" s="189" t="s">
        <v>380</v>
      </c>
      <c r="D136" s="67"/>
      <c r="E136" s="31">
        <v>1</v>
      </c>
      <c r="F136" s="170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33">
        <v>38</v>
      </c>
      <c r="R136" s="37"/>
      <c r="S136" s="15">
        <f t="shared" si="3"/>
        <v>38</v>
      </c>
      <c r="T136" s="28">
        <f t="shared" si="4"/>
        <v>38</v>
      </c>
      <c r="V136" s="5"/>
      <c r="W136"/>
      <c r="X136" s="178"/>
      <c r="Y136" s="5"/>
    </row>
    <row r="137" spans="1:33" s="6" customFormat="1" ht="18.75" customHeight="1" thickBot="1">
      <c r="A137" s="35"/>
      <c r="B137" s="188" t="s">
        <v>243</v>
      </c>
      <c r="C137" s="189" t="s">
        <v>274</v>
      </c>
      <c r="D137" s="17"/>
      <c r="E137" s="31">
        <v>1</v>
      </c>
      <c r="F137" s="170"/>
      <c r="G137" s="68"/>
      <c r="H137" s="68"/>
      <c r="I137" s="68"/>
      <c r="J137" s="68"/>
      <c r="K137" s="68"/>
      <c r="L137" s="68"/>
      <c r="M137" s="68"/>
      <c r="N137" s="68"/>
      <c r="O137" s="68">
        <v>38</v>
      </c>
      <c r="P137" s="68"/>
      <c r="Q137" s="17"/>
      <c r="R137" s="37"/>
      <c r="S137" s="15">
        <f t="shared" si="3"/>
        <v>38</v>
      </c>
      <c r="T137" s="28">
        <f t="shared" si="4"/>
        <v>38</v>
      </c>
      <c r="V137" s="5"/>
      <c r="W137"/>
      <c r="X137" s="178"/>
      <c r="Y137" s="5"/>
    </row>
    <row r="138" spans="1:33" s="6" customFormat="1" ht="18.75" customHeight="1" thickBot="1">
      <c r="A138" s="31"/>
      <c r="B138" s="188" t="s">
        <v>343</v>
      </c>
      <c r="C138" s="189" t="s">
        <v>173</v>
      </c>
      <c r="D138" s="17" t="s">
        <v>381</v>
      </c>
      <c r="E138" s="31">
        <v>1</v>
      </c>
      <c r="F138" s="170"/>
      <c r="G138" s="68"/>
      <c r="H138" s="68"/>
      <c r="I138" s="68">
        <v>37</v>
      </c>
      <c r="J138" s="68"/>
      <c r="K138" s="68"/>
      <c r="L138" s="68"/>
      <c r="M138" s="68"/>
      <c r="N138" s="68"/>
      <c r="O138" s="68"/>
      <c r="P138" s="68"/>
      <c r="Q138" s="17"/>
      <c r="R138" s="37"/>
      <c r="S138" s="15">
        <f t="shared" si="3"/>
        <v>37</v>
      </c>
      <c r="T138" s="28">
        <f t="shared" si="4"/>
        <v>37</v>
      </c>
      <c r="V138" s="5"/>
      <c r="W138"/>
      <c r="X138" s="178"/>
      <c r="Y138" s="5"/>
    </row>
    <row r="139" spans="1:33" s="6" customFormat="1" ht="18.75" customHeight="1" thickBot="1">
      <c r="A139" s="31"/>
      <c r="B139" s="188" t="s">
        <v>382</v>
      </c>
      <c r="C139" s="189" t="s">
        <v>268</v>
      </c>
      <c r="D139" s="17"/>
      <c r="E139" s="31">
        <v>1</v>
      </c>
      <c r="F139" s="170"/>
      <c r="G139" s="68">
        <v>37</v>
      </c>
      <c r="H139" s="68"/>
      <c r="I139" s="68"/>
      <c r="J139" s="68"/>
      <c r="K139" s="68"/>
      <c r="L139" s="68"/>
      <c r="M139" s="68"/>
      <c r="N139" s="68"/>
      <c r="O139" s="68"/>
      <c r="P139" s="68"/>
      <c r="Q139" s="17"/>
      <c r="R139" s="37"/>
      <c r="S139" s="15">
        <f t="shared" si="3"/>
        <v>37</v>
      </c>
      <c r="T139" s="28">
        <f t="shared" si="4"/>
        <v>37</v>
      </c>
      <c r="V139" s="5"/>
      <c r="W139"/>
      <c r="X139" s="178"/>
      <c r="Y139" s="5"/>
    </row>
    <row r="140" spans="1:33" s="6" customFormat="1" ht="18.75" customHeight="1" thickBot="1">
      <c r="A140" s="31"/>
      <c r="B140" s="190" t="s">
        <v>252</v>
      </c>
      <c r="C140" s="191" t="s">
        <v>238</v>
      </c>
      <c r="D140" s="67"/>
      <c r="E140" s="31">
        <v>1</v>
      </c>
      <c r="F140" s="36"/>
      <c r="G140" s="75"/>
      <c r="H140" s="75"/>
      <c r="I140" s="75"/>
      <c r="J140" s="75"/>
      <c r="K140" s="75"/>
      <c r="L140" s="75"/>
      <c r="M140" s="75">
        <v>37</v>
      </c>
      <c r="N140" s="75"/>
      <c r="O140" s="75"/>
      <c r="P140" s="75"/>
      <c r="Q140" s="67"/>
      <c r="R140" s="183"/>
      <c r="S140" s="15">
        <f t="shared" si="3"/>
        <v>37</v>
      </c>
      <c r="T140" s="28">
        <f t="shared" si="4"/>
        <v>37</v>
      </c>
      <c r="V140" s="5"/>
      <c r="W140"/>
      <c r="X140" s="178"/>
      <c r="Y140" s="5"/>
    </row>
    <row r="141" spans="1:33" s="6" customFormat="1" ht="18.75" customHeight="1" thickBot="1">
      <c r="A141" s="31"/>
      <c r="B141" s="192" t="s">
        <v>312</v>
      </c>
      <c r="C141" s="193" t="s">
        <v>383</v>
      </c>
      <c r="D141" s="67"/>
      <c r="E141" s="31">
        <v>1</v>
      </c>
      <c r="F141" s="36"/>
      <c r="G141" s="75"/>
      <c r="H141" s="75"/>
      <c r="I141" s="75"/>
      <c r="J141" s="75"/>
      <c r="K141" s="75"/>
      <c r="L141" s="75">
        <v>37</v>
      </c>
      <c r="M141" s="75"/>
      <c r="N141" s="75"/>
      <c r="O141" s="75"/>
      <c r="P141" s="75"/>
      <c r="Q141" s="67"/>
      <c r="R141" s="183"/>
      <c r="S141" s="15">
        <f t="shared" si="3"/>
        <v>37</v>
      </c>
      <c r="T141" s="28">
        <f t="shared" si="4"/>
        <v>37</v>
      </c>
      <c r="V141" s="5"/>
      <c r="W141"/>
      <c r="X141" s="178"/>
      <c r="Y141" s="5"/>
    </row>
    <row r="142" spans="1:33" s="6" customFormat="1" ht="18.75" customHeight="1" thickBot="1">
      <c r="A142" s="35"/>
      <c r="B142" s="192" t="s">
        <v>384</v>
      </c>
      <c r="C142" s="193" t="s">
        <v>385</v>
      </c>
      <c r="D142" s="67"/>
      <c r="E142" s="31">
        <v>1</v>
      </c>
      <c r="F142" s="36"/>
      <c r="G142" s="75"/>
      <c r="H142" s="75"/>
      <c r="I142" s="75"/>
      <c r="J142" s="75"/>
      <c r="K142" s="75"/>
      <c r="L142" s="75">
        <v>37</v>
      </c>
      <c r="M142" s="75"/>
      <c r="N142" s="75"/>
      <c r="O142" s="75"/>
      <c r="P142" s="75"/>
      <c r="Q142" s="67"/>
      <c r="R142" s="183"/>
      <c r="S142" s="15">
        <f t="shared" si="3"/>
        <v>37</v>
      </c>
      <c r="T142" s="28">
        <f t="shared" si="4"/>
        <v>37</v>
      </c>
      <c r="V142" s="5"/>
      <c r="W142"/>
      <c r="X142" s="178"/>
      <c r="Y142" s="5"/>
    </row>
    <row r="143" spans="1:33" s="6" customFormat="1" ht="18.75" customHeight="1" thickBot="1">
      <c r="A143" s="35"/>
      <c r="B143" s="188" t="s">
        <v>386</v>
      </c>
      <c r="C143" s="189" t="s">
        <v>315</v>
      </c>
      <c r="D143" s="67"/>
      <c r="E143" s="31">
        <v>1</v>
      </c>
      <c r="F143" s="170"/>
      <c r="G143" s="75"/>
      <c r="H143" s="75"/>
      <c r="I143" s="75"/>
      <c r="J143" s="75"/>
      <c r="K143" s="75"/>
      <c r="L143" s="75"/>
      <c r="M143" s="75"/>
      <c r="N143" s="75"/>
      <c r="O143" s="75">
        <v>37</v>
      </c>
      <c r="P143" s="68"/>
      <c r="Q143" s="17"/>
      <c r="R143" s="37"/>
      <c r="S143" s="15">
        <f t="shared" si="3"/>
        <v>37</v>
      </c>
      <c r="T143" s="28">
        <f t="shared" si="4"/>
        <v>37</v>
      </c>
      <c r="V143" s="5"/>
      <c r="W143"/>
      <c r="X143" s="178"/>
      <c r="Y143" s="5"/>
    </row>
    <row r="144" spans="1:33" s="6" customFormat="1" ht="18.75" customHeight="1" thickBot="1">
      <c r="A144" s="35"/>
      <c r="B144" s="192" t="s">
        <v>192</v>
      </c>
      <c r="C144" s="193" t="s">
        <v>248</v>
      </c>
      <c r="D144" s="67"/>
      <c r="E144" s="31">
        <v>1</v>
      </c>
      <c r="F144" s="36"/>
      <c r="G144" s="75"/>
      <c r="H144" s="75"/>
      <c r="I144" s="75"/>
      <c r="J144" s="75"/>
      <c r="K144" s="75"/>
      <c r="L144" s="75"/>
      <c r="M144" s="75">
        <v>36</v>
      </c>
      <c r="N144" s="75"/>
      <c r="O144" s="75"/>
      <c r="P144" s="75"/>
      <c r="Q144" s="67"/>
      <c r="R144" s="183"/>
      <c r="S144" s="15">
        <f t="shared" si="3"/>
        <v>36</v>
      </c>
      <c r="T144" s="28">
        <f t="shared" si="4"/>
        <v>36</v>
      </c>
      <c r="V144" s="5"/>
      <c r="W144"/>
      <c r="X144" s="178"/>
      <c r="Y144" s="5"/>
    </row>
    <row r="145" spans="1:25" s="6" customFormat="1" ht="18" thickBot="1">
      <c r="A145" s="35"/>
      <c r="B145" s="190" t="s">
        <v>387</v>
      </c>
      <c r="C145" s="191" t="s">
        <v>388</v>
      </c>
      <c r="D145" s="17"/>
      <c r="E145" s="31">
        <v>1</v>
      </c>
      <c r="F145" s="39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17">
        <v>34</v>
      </c>
      <c r="R145" s="37"/>
      <c r="S145" s="15">
        <f t="shared" si="3"/>
        <v>34</v>
      </c>
      <c r="T145" s="28">
        <f t="shared" si="4"/>
        <v>34</v>
      </c>
      <c r="V145" s="5"/>
      <c r="W145"/>
      <c r="X145" s="178"/>
      <c r="Y145" s="5"/>
    </row>
    <row r="146" spans="1:25" s="6" customFormat="1" ht="18" thickBot="1">
      <c r="A146" s="35"/>
      <c r="B146" s="190" t="s">
        <v>389</v>
      </c>
      <c r="C146" s="191" t="s">
        <v>173</v>
      </c>
      <c r="D146" s="17"/>
      <c r="E146" s="31">
        <v>1</v>
      </c>
      <c r="F146" s="39"/>
      <c r="G146" s="73"/>
      <c r="H146" s="73"/>
      <c r="I146" s="73"/>
      <c r="J146" s="73">
        <v>34</v>
      </c>
      <c r="K146" s="73"/>
      <c r="L146" s="73"/>
      <c r="M146" s="73"/>
      <c r="N146" s="73"/>
      <c r="O146" s="73"/>
      <c r="P146" s="73"/>
      <c r="Q146" s="17"/>
      <c r="R146" s="37"/>
      <c r="S146" s="15">
        <f t="shared" si="3"/>
        <v>34</v>
      </c>
      <c r="T146" s="28">
        <f t="shared" si="4"/>
        <v>34</v>
      </c>
      <c r="V146" s="5"/>
      <c r="W146"/>
      <c r="X146" s="178"/>
      <c r="Y146" s="5"/>
    </row>
    <row r="147" spans="1:25" s="6" customFormat="1" ht="18" thickBot="1">
      <c r="A147" s="35"/>
      <c r="B147" s="190" t="s">
        <v>390</v>
      </c>
      <c r="C147" s="191" t="s">
        <v>391</v>
      </c>
      <c r="D147" s="17"/>
      <c r="E147" s="31">
        <v>1</v>
      </c>
      <c r="F147" s="39"/>
      <c r="G147" s="73">
        <v>34</v>
      </c>
      <c r="H147" s="73"/>
      <c r="I147" s="73"/>
      <c r="J147" s="73"/>
      <c r="K147" s="73"/>
      <c r="L147" s="73"/>
      <c r="M147" s="73"/>
      <c r="N147" s="73"/>
      <c r="O147" s="73"/>
      <c r="P147" s="73"/>
      <c r="Q147" s="17"/>
      <c r="R147" s="37"/>
      <c r="S147" s="15">
        <f t="shared" si="3"/>
        <v>34</v>
      </c>
      <c r="T147" s="28">
        <f t="shared" si="4"/>
        <v>34</v>
      </c>
      <c r="V147" s="5"/>
      <c r="W147"/>
      <c r="X147" s="178"/>
      <c r="Y147" s="5"/>
    </row>
    <row r="148" spans="1:25" s="6" customFormat="1" ht="18" thickBot="1">
      <c r="A148" s="35"/>
      <c r="B148" s="190" t="s">
        <v>392</v>
      </c>
      <c r="C148" s="191" t="s">
        <v>393</v>
      </c>
      <c r="D148" s="17"/>
      <c r="E148" s="31">
        <v>1</v>
      </c>
      <c r="F148" s="39"/>
      <c r="G148" s="73">
        <v>34</v>
      </c>
      <c r="H148" s="73"/>
      <c r="I148" s="73"/>
      <c r="J148" s="73"/>
      <c r="K148" s="73"/>
      <c r="L148" s="73"/>
      <c r="M148" s="73"/>
      <c r="N148" s="73"/>
      <c r="O148" s="73"/>
      <c r="P148" s="73"/>
      <c r="Q148" s="17"/>
      <c r="R148" s="37"/>
      <c r="S148" s="15">
        <f t="shared" si="3"/>
        <v>34</v>
      </c>
      <c r="T148" s="28">
        <f t="shared" si="4"/>
        <v>34</v>
      </c>
      <c r="V148" s="5"/>
      <c r="W148"/>
      <c r="X148" s="178"/>
      <c r="Y148" s="5"/>
    </row>
    <row r="149" spans="1:25" s="6" customFormat="1" ht="18" thickBot="1">
      <c r="A149" s="35"/>
      <c r="B149" s="188" t="s">
        <v>394</v>
      </c>
      <c r="C149" s="189" t="s">
        <v>343</v>
      </c>
      <c r="D149" s="17"/>
      <c r="E149" s="31">
        <v>1</v>
      </c>
      <c r="F149" s="170"/>
      <c r="G149" s="68"/>
      <c r="H149" s="68"/>
      <c r="I149" s="68"/>
      <c r="J149" s="68"/>
      <c r="K149" s="68"/>
      <c r="L149" s="68"/>
      <c r="M149" s="68"/>
      <c r="N149" s="68"/>
      <c r="O149" s="68">
        <v>34</v>
      </c>
      <c r="P149" s="75"/>
      <c r="Q149" s="17"/>
      <c r="R149" s="37"/>
      <c r="S149" s="15">
        <f t="shared" si="3"/>
        <v>34</v>
      </c>
      <c r="T149" s="28">
        <f t="shared" si="4"/>
        <v>34</v>
      </c>
      <c r="V149" s="5"/>
      <c r="W149"/>
      <c r="X149" s="178"/>
      <c r="Y149" s="5"/>
    </row>
    <row r="150" spans="1:25" s="6" customFormat="1" ht="18" thickBot="1">
      <c r="A150" s="35"/>
      <c r="B150" s="188" t="s">
        <v>395</v>
      </c>
      <c r="C150" s="189" t="s">
        <v>396</v>
      </c>
      <c r="D150" s="17"/>
      <c r="E150" s="31">
        <v>1</v>
      </c>
      <c r="F150" s="170"/>
      <c r="G150" s="68"/>
      <c r="H150" s="68"/>
      <c r="I150" s="68"/>
      <c r="J150" s="68"/>
      <c r="K150" s="68"/>
      <c r="L150" s="68"/>
      <c r="M150" s="68"/>
      <c r="N150" s="68"/>
      <c r="O150" s="68">
        <v>34</v>
      </c>
      <c r="P150" s="68"/>
      <c r="Q150" s="17"/>
      <c r="R150" s="37"/>
      <c r="S150" s="15">
        <f t="shared" si="3"/>
        <v>34</v>
      </c>
      <c r="T150" s="28">
        <f t="shared" si="4"/>
        <v>34</v>
      </c>
      <c r="V150" s="5"/>
      <c r="W150"/>
      <c r="X150" s="178"/>
      <c r="Y150" s="5"/>
    </row>
    <row r="151" spans="1:25" s="6" customFormat="1" ht="18" thickBot="1">
      <c r="A151" s="35"/>
      <c r="B151" s="195" t="s">
        <v>397</v>
      </c>
      <c r="C151" s="196" t="s">
        <v>398</v>
      </c>
      <c r="D151" s="197"/>
      <c r="E151" s="31">
        <v>1</v>
      </c>
      <c r="F151" s="39"/>
      <c r="G151" s="73">
        <v>33</v>
      </c>
      <c r="H151" s="73"/>
      <c r="I151" s="73"/>
      <c r="J151" s="73"/>
      <c r="K151" s="73"/>
      <c r="L151" s="73"/>
      <c r="M151" s="73"/>
      <c r="N151" s="73"/>
      <c r="O151" s="73"/>
      <c r="P151" s="73"/>
      <c r="Q151" s="17"/>
      <c r="R151" s="37"/>
      <c r="S151" s="15">
        <f t="shared" si="3"/>
        <v>33</v>
      </c>
      <c r="T151" s="28">
        <f t="shared" si="4"/>
        <v>33</v>
      </c>
      <c r="V151" s="5"/>
      <c r="W151"/>
      <c r="X151" s="178"/>
      <c r="Y151" s="5"/>
    </row>
    <row r="152" spans="1:25" s="6" customFormat="1" ht="18" thickBot="1">
      <c r="A152" s="35"/>
      <c r="B152" s="192" t="s">
        <v>399</v>
      </c>
      <c r="C152" s="193" t="s">
        <v>398</v>
      </c>
      <c r="D152" s="67"/>
      <c r="E152" s="31">
        <v>1</v>
      </c>
      <c r="F152" s="39"/>
      <c r="G152" s="73">
        <v>33</v>
      </c>
      <c r="H152" s="73"/>
      <c r="I152" s="73"/>
      <c r="J152" s="73"/>
      <c r="K152" s="73"/>
      <c r="L152" s="73"/>
      <c r="M152" s="73"/>
      <c r="N152" s="73"/>
      <c r="O152" s="73"/>
      <c r="P152" s="73"/>
      <c r="Q152" s="17"/>
      <c r="R152" s="37"/>
      <c r="S152" s="15">
        <f t="shared" si="3"/>
        <v>33</v>
      </c>
      <c r="T152" s="28">
        <f t="shared" si="4"/>
        <v>33</v>
      </c>
      <c r="V152" s="5"/>
      <c r="W152"/>
      <c r="X152" s="178"/>
      <c r="Y152" s="5"/>
    </row>
    <row r="153" spans="1:25" s="6" customFormat="1" ht="18" thickBot="1">
      <c r="A153" s="35"/>
      <c r="B153" s="192" t="s">
        <v>400</v>
      </c>
      <c r="C153" s="193" t="s">
        <v>401</v>
      </c>
      <c r="D153" s="67"/>
      <c r="E153" s="31">
        <v>1</v>
      </c>
      <c r="F153" s="39"/>
      <c r="G153" s="73">
        <v>33</v>
      </c>
      <c r="H153" s="73"/>
      <c r="I153" s="73"/>
      <c r="J153" s="73"/>
      <c r="K153" s="73"/>
      <c r="L153" s="73"/>
      <c r="M153" s="73"/>
      <c r="N153" s="73"/>
      <c r="O153" s="73"/>
      <c r="P153" s="73"/>
      <c r="Q153" s="17"/>
      <c r="R153" s="37"/>
      <c r="S153" s="15">
        <f t="shared" ref="S153:S195" si="5">SUM(F153:Q153)</f>
        <v>33</v>
      </c>
      <c r="T153" s="28">
        <f t="shared" si="4"/>
        <v>33</v>
      </c>
      <c r="V153" s="5"/>
      <c r="W153"/>
      <c r="X153" s="178"/>
      <c r="Y153" s="5"/>
    </row>
    <row r="154" spans="1:25" s="6" customFormat="1" ht="18" thickBot="1">
      <c r="A154" s="35"/>
      <c r="B154" s="192" t="s">
        <v>402</v>
      </c>
      <c r="C154" s="193" t="s">
        <v>401</v>
      </c>
      <c r="D154" s="67"/>
      <c r="E154" s="31">
        <v>1</v>
      </c>
      <c r="F154" s="39"/>
      <c r="G154" s="73">
        <v>33</v>
      </c>
      <c r="H154" s="73"/>
      <c r="I154" s="73"/>
      <c r="J154" s="73"/>
      <c r="K154" s="73"/>
      <c r="L154" s="73"/>
      <c r="M154" s="73"/>
      <c r="N154" s="73"/>
      <c r="O154" s="73"/>
      <c r="P154" s="73"/>
      <c r="Q154" s="17"/>
      <c r="R154" s="37"/>
      <c r="S154" s="15">
        <f t="shared" si="5"/>
        <v>33</v>
      </c>
      <c r="T154" s="28">
        <f t="shared" si="4"/>
        <v>33</v>
      </c>
      <c r="V154" s="5"/>
      <c r="W154"/>
      <c r="X154" s="178"/>
      <c r="Y154" s="5"/>
    </row>
    <row r="155" spans="1:25" s="6" customFormat="1" ht="18" thickBot="1">
      <c r="A155" s="35"/>
      <c r="B155" s="188" t="s">
        <v>403</v>
      </c>
      <c r="C155" s="189" t="s">
        <v>404</v>
      </c>
      <c r="D155" s="17"/>
      <c r="E155" s="31">
        <v>1</v>
      </c>
      <c r="F155" s="170"/>
      <c r="G155" s="68"/>
      <c r="H155" s="68"/>
      <c r="I155" s="68"/>
      <c r="J155" s="68"/>
      <c r="K155" s="68"/>
      <c r="L155" s="68"/>
      <c r="M155" s="68"/>
      <c r="N155" s="68"/>
      <c r="O155" s="68">
        <v>33</v>
      </c>
      <c r="P155" s="68"/>
      <c r="Q155" s="17"/>
      <c r="R155" s="37"/>
      <c r="S155" s="15">
        <f t="shared" si="5"/>
        <v>33</v>
      </c>
      <c r="T155" s="28">
        <f t="shared" si="4"/>
        <v>33</v>
      </c>
      <c r="V155" s="5"/>
      <c r="W155"/>
      <c r="X155" s="178"/>
      <c r="Y155" s="5"/>
    </row>
    <row r="156" spans="1:25" s="6" customFormat="1" ht="18" thickBot="1">
      <c r="A156" s="35"/>
      <c r="B156" s="192" t="s">
        <v>405</v>
      </c>
      <c r="C156" s="193" t="s">
        <v>406</v>
      </c>
      <c r="D156" s="67" t="s">
        <v>30</v>
      </c>
      <c r="E156" s="31">
        <v>1</v>
      </c>
      <c r="F156" s="39"/>
      <c r="G156" s="75"/>
      <c r="H156" s="75"/>
      <c r="I156" s="75">
        <v>32</v>
      </c>
      <c r="J156" s="75"/>
      <c r="K156" s="75"/>
      <c r="L156" s="75"/>
      <c r="M156" s="75"/>
      <c r="N156" s="75"/>
      <c r="O156" s="75"/>
      <c r="P156" s="75"/>
      <c r="Q156" s="17"/>
      <c r="R156" s="37"/>
      <c r="S156" s="15">
        <f t="shared" si="5"/>
        <v>32</v>
      </c>
      <c r="T156" s="28">
        <f t="shared" si="4"/>
        <v>32</v>
      </c>
      <c r="V156" s="5"/>
      <c r="W156"/>
      <c r="X156" s="178"/>
      <c r="Y156" s="5"/>
    </row>
    <row r="157" spans="1:25" s="6" customFormat="1" ht="18" thickBot="1">
      <c r="A157" s="35"/>
      <c r="B157" s="192" t="s">
        <v>407</v>
      </c>
      <c r="C157" s="193" t="s">
        <v>408</v>
      </c>
      <c r="D157" s="67"/>
      <c r="E157" s="31">
        <v>1</v>
      </c>
      <c r="F157" s="39"/>
      <c r="G157" s="75">
        <v>32</v>
      </c>
      <c r="H157" s="75"/>
      <c r="I157" s="75"/>
      <c r="J157" s="75"/>
      <c r="K157" s="75"/>
      <c r="L157" s="75"/>
      <c r="M157" s="75"/>
      <c r="N157" s="75"/>
      <c r="O157" s="75"/>
      <c r="P157" s="75"/>
      <c r="Q157" s="17"/>
      <c r="R157" s="37"/>
      <c r="S157" s="15">
        <f t="shared" si="5"/>
        <v>32</v>
      </c>
      <c r="T157" s="28">
        <f t="shared" si="4"/>
        <v>32</v>
      </c>
      <c r="V157" s="5"/>
      <c r="W157"/>
      <c r="X157" s="178"/>
      <c r="Y157" s="5"/>
    </row>
    <row r="158" spans="1:25" s="6" customFormat="1" ht="18" thickBot="1">
      <c r="A158" s="35"/>
      <c r="B158" s="198" t="s">
        <v>282</v>
      </c>
      <c r="C158" s="199" t="s">
        <v>408</v>
      </c>
      <c r="D158" s="200"/>
      <c r="E158" s="31">
        <v>1</v>
      </c>
      <c r="F158" s="39"/>
      <c r="G158" s="201">
        <v>32</v>
      </c>
      <c r="H158" s="201"/>
      <c r="I158" s="201"/>
      <c r="J158" s="201"/>
      <c r="K158" s="201"/>
      <c r="L158" s="201"/>
      <c r="M158" s="201"/>
      <c r="N158" s="201"/>
      <c r="O158" s="201"/>
      <c r="P158" s="201"/>
      <c r="Q158" s="21"/>
      <c r="R158" s="37"/>
      <c r="S158" s="15">
        <f t="shared" si="5"/>
        <v>32</v>
      </c>
      <c r="T158" s="28">
        <f t="shared" si="4"/>
        <v>32</v>
      </c>
      <c r="V158" s="5"/>
      <c r="W158"/>
      <c r="X158" s="178"/>
      <c r="Y158" s="5"/>
    </row>
    <row r="159" spans="1:25" s="6" customFormat="1" ht="18" thickBot="1">
      <c r="A159" s="31"/>
      <c r="B159" s="192" t="s">
        <v>280</v>
      </c>
      <c r="C159" s="199" t="s">
        <v>331</v>
      </c>
      <c r="D159" s="200"/>
      <c r="E159" s="31">
        <v>1</v>
      </c>
      <c r="F159" s="39"/>
      <c r="G159" s="201">
        <v>32</v>
      </c>
      <c r="H159" s="201"/>
      <c r="I159" s="201"/>
      <c r="J159" s="201"/>
      <c r="K159" s="201"/>
      <c r="L159" s="201"/>
      <c r="M159" s="201"/>
      <c r="N159" s="201"/>
      <c r="O159" s="201"/>
      <c r="P159" s="201"/>
      <c r="Q159" s="21"/>
      <c r="R159" s="37"/>
      <c r="S159" s="15">
        <f t="shared" si="5"/>
        <v>32</v>
      </c>
      <c r="T159" s="28">
        <f t="shared" si="4"/>
        <v>32</v>
      </c>
      <c r="V159" s="5"/>
      <c r="W159"/>
      <c r="X159" s="158"/>
      <c r="Y159" s="5"/>
    </row>
    <row r="160" spans="1:25" s="6" customFormat="1" ht="18" thickBot="1">
      <c r="A160" s="35"/>
      <c r="B160" s="202" t="s">
        <v>409</v>
      </c>
      <c r="C160" s="203" t="s">
        <v>185</v>
      </c>
      <c r="D160" s="21" t="s">
        <v>34</v>
      </c>
      <c r="E160" s="31">
        <v>1</v>
      </c>
      <c r="F160" s="39"/>
      <c r="G160" s="79"/>
      <c r="H160" s="79"/>
      <c r="I160" s="79"/>
      <c r="J160" s="79"/>
      <c r="K160" s="79">
        <v>32</v>
      </c>
      <c r="L160" s="79"/>
      <c r="M160" s="79"/>
      <c r="N160" s="79"/>
      <c r="O160" s="79"/>
      <c r="P160" s="79"/>
      <c r="Q160" s="21"/>
      <c r="R160" s="37"/>
      <c r="S160" s="15">
        <f t="shared" si="5"/>
        <v>32</v>
      </c>
      <c r="T160" s="28">
        <f t="shared" si="4"/>
        <v>32</v>
      </c>
      <c r="V160" s="5"/>
      <c r="W160"/>
      <c r="X160" s="158"/>
      <c r="Y160" s="5"/>
    </row>
    <row r="161" spans="1:25" s="6" customFormat="1" ht="18" thickBot="1">
      <c r="A161" s="35"/>
      <c r="B161" s="204" t="s">
        <v>410</v>
      </c>
      <c r="C161" s="199" t="s">
        <v>208</v>
      </c>
      <c r="D161" s="200"/>
      <c r="E161" s="31">
        <v>1</v>
      </c>
      <c r="F161" s="39"/>
      <c r="G161" s="201"/>
      <c r="H161" s="201"/>
      <c r="I161" s="201">
        <v>31</v>
      </c>
      <c r="J161" s="201"/>
      <c r="K161" s="201"/>
      <c r="L161" s="201"/>
      <c r="M161" s="201"/>
      <c r="N161" s="201"/>
      <c r="O161" s="201"/>
      <c r="P161" s="201"/>
      <c r="Q161" s="21"/>
      <c r="R161" s="37"/>
      <c r="S161" s="15">
        <f t="shared" si="5"/>
        <v>31</v>
      </c>
      <c r="T161" s="28">
        <f t="shared" si="4"/>
        <v>31</v>
      </c>
      <c r="V161" s="5"/>
      <c r="W161"/>
      <c r="X161" s="158"/>
      <c r="Y161" s="5"/>
    </row>
    <row r="162" spans="1:25" s="6" customFormat="1" ht="18" thickBot="1">
      <c r="A162" s="35"/>
      <c r="B162" s="205" t="s">
        <v>407</v>
      </c>
      <c r="C162" s="199" t="s">
        <v>208</v>
      </c>
      <c r="D162" s="200"/>
      <c r="E162" s="31">
        <v>1</v>
      </c>
      <c r="F162" s="39"/>
      <c r="G162" s="201"/>
      <c r="H162" s="201"/>
      <c r="I162" s="201">
        <v>31</v>
      </c>
      <c r="J162" s="201"/>
      <c r="K162" s="201"/>
      <c r="L162" s="201"/>
      <c r="M162" s="201"/>
      <c r="N162" s="201"/>
      <c r="O162" s="201"/>
      <c r="P162" s="201"/>
      <c r="Q162" s="21"/>
      <c r="R162" s="37"/>
      <c r="S162" s="15">
        <f t="shared" si="5"/>
        <v>31</v>
      </c>
      <c r="T162" s="28">
        <f t="shared" si="4"/>
        <v>31</v>
      </c>
      <c r="V162" s="5"/>
      <c r="W162"/>
      <c r="X162" s="158"/>
      <c r="Y162" s="5"/>
    </row>
    <row r="163" spans="1:25" s="6" customFormat="1" ht="18" thickBot="1">
      <c r="A163" s="35"/>
      <c r="B163" s="204" t="s">
        <v>345</v>
      </c>
      <c r="C163" s="199" t="s">
        <v>411</v>
      </c>
      <c r="D163" s="200"/>
      <c r="E163" s="31">
        <v>1</v>
      </c>
      <c r="F163" s="39"/>
      <c r="G163" s="201"/>
      <c r="H163" s="201">
        <v>31</v>
      </c>
      <c r="I163" s="201"/>
      <c r="J163" s="201"/>
      <c r="K163" s="201"/>
      <c r="L163" s="201"/>
      <c r="M163" s="201"/>
      <c r="N163" s="201"/>
      <c r="O163" s="201"/>
      <c r="P163" s="201"/>
      <c r="Q163" s="21"/>
      <c r="R163" s="37"/>
      <c r="S163" s="15">
        <f t="shared" si="5"/>
        <v>31</v>
      </c>
      <c r="T163" s="28">
        <f t="shared" si="4"/>
        <v>31</v>
      </c>
      <c r="V163" s="5"/>
      <c r="W163"/>
      <c r="X163" s="158"/>
      <c r="Y163" s="5"/>
    </row>
    <row r="164" spans="1:25" s="6" customFormat="1" ht="18" thickBot="1">
      <c r="A164" s="35"/>
      <c r="B164" s="204" t="s">
        <v>345</v>
      </c>
      <c r="C164" s="199" t="s">
        <v>232</v>
      </c>
      <c r="D164" s="200"/>
      <c r="E164" s="31">
        <v>1</v>
      </c>
      <c r="F164" s="39"/>
      <c r="G164" s="201">
        <v>31</v>
      </c>
      <c r="H164" s="201"/>
      <c r="I164" s="201"/>
      <c r="J164" s="201"/>
      <c r="K164" s="201"/>
      <c r="L164" s="201"/>
      <c r="M164" s="201"/>
      <c r="N164" s="201"/>
      <c r="O164" s="201"/>
      <c r="P164" s="201"/>
      <c r="Q164" s="21"/>
      <c r="R164" s="37"/>
      <c r="S164" s="15">
        <f t="shared" si="5"/>
        <v>31</v>
      </c>
      <c r="T164" s="28">
        <f t="shared" si="4"/>
        <v>31</v>
      </c>
      <c r="V164" s="5"/>
      <c r="W164"/>
      <c r="X164" s="158"/>
      <c r="Y164" s="5"/>
    </row>
    <row r="165" spans="1:25" s="6" customFormat="1" ht="18" thickBot="1">
      <c r="A165" s="31"/>
      <c r="B165" s="204" t="s">
        <v>205</v>
      </c>
      <c r="C165" s="199" t="s">
        <v>412</v>
      </c>
      <c r="D165" s="200"/>
      <c r="E165" s="31">
        <v>1</v>
      </c>
      <c r="F165" s="39"/>
      <c r="G165" s="201"/>
      <c r="H165" s="201"/>
      <c r="I165" s="201"/>
      <c r="J165" s="201"/>
      <c r="K165" s="201"/>
      <c r="L165" s="201"/>
      <c r="M165" s="201"/>
      <c r="N165" s="201">
        <v>31</v>
      </c>
      <c r="O165" s="201"/>
      <c r="P165" s="201"/>
      <c r="Q165" s="21"/>
      <c r="R165" s="37"/>
      <c r="S165" s="15">
        <f t="shared" si="5"/>
        <v>31</v>
      </c>
      <c r="T165" s="28">
        <f t="shared" si="4"/>
        <v>31</v>
      </c>
      <c r="V165" s="5"/>
      <c r="W165"/>
      <c r="X165" s="158"/>
      <c r="Y165" s="5"/>
    </row>
    <row r="166" spans="1:25" s="6" customFormat="1" ht="18" thickBot="1">
      <c r="A166" s="35"/>
      <c r="B166" s="206" t="s">
        <v>413</v>
      </c>
      <c r="C166" s="203" t="s">
        <v>414</v>
      </c>
      <c r="D166" s="21"/>
      <c r="E166" s="31">
        <v>1</v>
      </c>
      <c r="F166" s="39"/>
      <c r="G166" s="79"/>
      <c r="H166" s="79"/>
      <c r="I166" s="79"/>
      <c r="J166" s="79"/>
      <c r="K166" s="79">
        <v>31</v>
      </c>
      <c r="L166" s="79"/>
      <c r="M166" s="79"/>
      <c r="N166" s="79"/>
      <c r="O166" s="79"/>
      <c r="P166" s="79"/>
      <c r="Q166" s="21"/>
      <c r="R166" s="37"/>
      <c r="S166" s="15">
        <f t="shared" si="5"/>
        <v>31</v>
      </c>
      <c r="T166" s="28">
        <f t="shared" si="4"/>
        <v>31</v>
      </c>
      <c r="V166" s="5"/>
      <c r="W166"/>
      <c r="X166" s="158"/>
      <c r="Y166" s="5"/>
    </row>
    <row r="167" spans="1:25" s="6" customFormat="1" ht="18" thickBot="1">
      <c r="A167" s="35"/>
      <c r="B167" s="207" t="s">
        <v>207</v>
      </c>
      <c r="C167" s="208" t="s">
        <v>415</v>
      </c>
      <c r="D167" s="209"/>
      <c r="E167" s="31">
        <v>1</v>
      </c>
      <c r="F167" s="170">
        <v>30</v>
      </c>
      <c r="G167" s="201"/>
      <c r="H167" s="201"/>
      <c r="I167" s="201"/>
      <c r="J167" s="201"/>
      <c r="K167" s="201"/>
      <c r="L167" s="201"/>
      <c r="M167" s="201"/>
      <c r="N167" s="201"/>
      <c r="O167" s="201"/>
      <c r="P167" s="201"/>
      <c r="Q167" s="21"/>
      <c r="R167" s="37"/>
      <c r="S167" s="15">
        <f t="shared" si="5"/>
        <v>30</v>
      </c>
      <c r="T167" s="28">
        <f t="shared" si="4"/>
        <v>30</v>
      </c>
      <c r="V167" s="5"/>
      <c r="W167"/>
      <c r="X167" s="158"/>
      <c r="Y167" s="5"/>
    </row>
    <row r="168" spans="1:25" s="6" customFormat="1" ht="18" thickBot="1">
      <c r="A168" s="35"/>
      <c r="B168" s="210" t="s">
        <v>172</v>
      </c>
      <c r="C168" s="164" t="s">
        <v>185</v>
      </c>
      <c r="D168" s="67" t="s">
        <v>34</v>
      </c>
      <c r="E168" s="31">
        <v>1</v>
      </c>
      <c r="F168" s="211">
        <v>30</v>
      </c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3"/>
      <c r="R168" s="37"/>
      <c r="S168" s="15">
        <f t="shared" si="5"/>
        <v>30</v>
      </c>
      <c r="T168" s="28">
        <f t="shared" si="4"/>
        <v>30</v>
      </c>
      <c r="V168" s="5"/>
      <c r="W168"/>
      <c r="X168" s="158"/>
      <c r="Y168" s="5"/>
    </row>
    <row r="169" spans="1:25" s="6" customFormat="1" ht="18" thickBot="1">
      <c r="A169" s="35"/>
      <c r="B169" s="204" t="s">
        <v>416</v>
      </c>
      <c r="C169" s="176" t="s">
        <v>417</v>
      </c>
      <c r="D169" s="116"/>
      <c r="E169" s="31">
        <v>1</v>
      </c>
      <c r="F169" s="212"/>
      <c r="G169" s="36">
        <v>30</v>
      </c>
      <c r="H169" s="36"/>
      <c r="I169" s="36"/>
      <c r="J169" s="36"/>
      <c r="K169" s="36"/>
      <c r="L169" s="36"/>
      <c r="M169" s="36"/>
      <c r="N169" s="36"/>
      <c r="O169" s="36"/>
      <c r="P169" s="36"/>
      <c r="Q169" s="17"/>
      <c r="R169" s="40"/>
      <c r="S169" s="15">
        <f t="shared" si="5"/>
        <v>30</v>
      </c>
      <c r="T169" s="28">
        <f t="shared" si="4"/>
        <v>30</v>
      </c>
      <c r="V169" s="5"/>
      <c r="W169"/>
      <c r="X169" s="158"/>
      <c r="Y169" s="5"/>
    </row>
    <row r="170" spans="1:25" s="6" customFormat="1" ht="18" thickBot="1">
      <c r="A170" s="35"/>
      <c r="B170" s="204" t="s">
        <v>184</v>
      </c>
      <c r="C170" s="176" t="s">
        <v>418</v>
      </c>
      <c r="D170" s="116"/>
      <c r="E170" s="31">
        <v>1</v>
      </c>
      <c r="F170" s="212"/>
      <c r="G170" s="36">
        <v>30</v>
      </c>
      <c r="H170" s="36"/>
      <c r="I170" s="36"/>
      <c r="J170" s="36"/>
      <c r="K170" s="36"/>
      <c r="L170" s="36"/>
      <c r="M170" s="36"/>
      <c r="N170" s="36"/>
      <c r="O170" s="36"/>
      <c r="P170" s="36"/>
      <c r="Q170" s="17"/>
      <c r="S170" s="15">
        <f t="shared" si="5"/>
        <v>30</v>
      </c>
      <c r="T170" s="28">
        <f t="shared" si="4"/>
        <v>30</v>
      </c>
      <c r="V170" s="5"/>
      <c r="W170"/>
      <c r="X170" s="158"/>
      <c r="Y170" s="5"/>
    </row>
    <row r="171" spans="1:25" s="6" customFormat="1" ht="18" thickBot="1">
      <c r="A171" s="35"/>
      <c r="B171" s="210" t="s">
        <v>419</v>
      </c>
      <c r="C171" s="164" t="s">
        <v>315</v>
      </c>
      <c r="D171" s="68"/>
      <c r="E171" s="31">
        <v>1</v>
      </c>
      <c r="F171" s="213"/>
      <c r="G171" s="24"/>
      <c r="H171" s="24"/>
      <c r="I171" s="24"/>
      <c r="J171" s="24"/>
      <c r="K171" s="24"/>
      <c r="L171" s="24"/>
      <c r="M171" s="24"/>
      <c r="N171" s="24"/>
      <c r="O171" s="24">
        <v>30</v>
      </c>
      <c r="P171" s="36"/>
      <c r="Q171" s="17"/>
      <c r="S171" s="15">
        <f t="shared" si="5"/>
        <v>30</v>
      </c>
      <c r="T171" s="28">
        <f t="shared" si="4"/>
        <v>30</v>
      </c>
      <c r="V171" s="5"/>
      <c r="W171"/>
      <c r="X171" s="158"/>
      <c r="Y171" s="5"/>
    </row>
    <row r="172" spans="1:25" s="6" customFormat="1" ht="18" thickBot="1">
      <c r="A172" s="35"/>
      <c r="B172" s="204" t="s">
        <v>420</v>
      </c>
      <c r="C172" s="176" t="s">
        <v>421</v>
      </c>
      <c r="D172" s="116"/>
      <c r="E172" s="31">
        <v>1</v>
      </c>
      <c r="F172" s="212"/>
      <c r="G172" s="36">
        <v>29</v>
      </c>
      <c r="H172" s="36"/>
      <c r="I172" s="36"/>
      <c r="J172" s="36"/>
      <c r="K172" s="36"/>
      <c r="L172" s="36"/>
      <c r="M172" s="36"/>
      <c r="N172" s="36"/>
      <c r="O172" s="36"/>
      <c r="P172" s="36"/>
      <c r="Q172" s="17"/>
      <c r="S172" s="15">
        <f t="shared" si="5"/>
        <v>29</v>
      </c>
      <c r="T172" s="28">
        <f t="shared" si="4"/>
        <v>29</v>
      </c>
      <c r="V172" s="5"/>
      <c r="W172"/>
      <c r="X172" s="158"/>
      <c r="Y172" s="5"/>
    </row>
    <row r="173" spans="1:25" s="6" customFormat="1" ht="18" thickBot="1">
      <c r="A173" s="35"/>
      <c r="B173" s="204" t="s">
        <v>422</v>
      </c>
      <c r="C173" s="176" t="s">
        <v>423</v>
      </c>
      <c r="D173" s="116"/>
      <c r="E173" s="31">
        <v>1</v>
      </c>
      <c r="F173" s="212"/>
      <c r="G173" s="36"/>
      <c r="H173" s="36">
        <v>29</v>
      </c>
      <c r="I173" s="36"/>
      <c r="J173" s="36"/>
      <c r="K173" s="36"/>
      <c r="L173" s="36"/>
      <c r="M173" s="36"/>
      <c r="N173" s="36"/>
      <c r="O173" s="36"/>
      <c r="P173" s="36"/>
      <c r="Q173" s="17"/>
      <c r="S173" s="15">
        <f t="shared" si="5"/>
        <v>29</v>
      </c>
      <c r="T173" s="28">
        <f t="shared" si="4"/>
        <v>29</v>
      </c>
      <c r="V173" s="5"/>
      <c r="W173"/>
      <c r="X173" s="158"/>
      <c r="Y173" s="5"/>
    </row>
    <row r="174" spans="1:25" s="6" customFormat="1" ht="18" thickBot="1">
      <c r="A174" s="35"/>
      <c r="B174" s="204" t="s">
        <v>357</v>
      </c>
      <c r="C174" s="176" t="s">
        <v>424</v>
      </c>
      <c r="D174" s="116"/>
      <c r="E174" s="31">
        <v>1</v>
      </c>
      <c r="F174" s="212"/>
      <c r="G174" s="36"/>
      <c r="H174" s="36"/>
      <c r="I174" s="36">
        <v>29</v>
      </c>
      <c r="J174" s="36"/>
      <c r="K174" s="36"/>
      <c r="L174" s="36"/>
      <c r="M174" s="36"/>
      <c r="N174" s="36"/>
      <c r="O174" s="36"/>
      <c r="P174" s="36"/>
      <c r="Q174" s="17"/>
      <c r="S174" s="15">
        <f t="shared" si="5"/>
        <v>29</v>
      </c>
      <c r="T174" s="28">
        <f t="shared" si="4"/>
        <v>29</v>
      </c>
      <c r="V174" s="5"/>
      <c r="W174"/>
      <c r="X174" s="158"/>
      <c r="Y174" s="5"/>
    </row>
    <row r="175" spans="1:25" s="6" customFormat="1" ht="18" thickBot="1">
      <c r="A175" s="35"/>
      <c r="B175" s="204" t="s">
        <v>425</v>
      </c>
      <c r="C175" s="176" t="s">
        <v>305</v>
      </c>
      <c r="D175" s="116"/>
      <c r="E175" s="31">
        <v>1</v>
      </c>
      <c r="F175" s="212"/>
      <c r="G175" s="36"/>
      <c r="H175" s="36"/>
      <c r="I175" s="36">
        <v>29</v>
      </c>
      <c r="J175" s="36"/>
      <c r="K175" s="36"/>
      <c r="L175" s="36"/>
      <c r="M175" s="36"/>
      <c r="N175" s="36"/>
      <c r="O175" s="36"/>
      <c r="P175" s="36"/>
      <c r="Q175" s="17"/>
      <c r="R175" s="40"/>
      <c r="S175" s="15">
        <f t="shared" si="5"/>
        <v>29</v>
      </c>
      <c r="T175" s="28">
        <f t="shared" si="4"/>
        <v>29</v>
      </c>
      <c r="V175" s="5"/>
      <c r="W175"/>
      <c r="X175" s="158"/>
      <c r="Y175" s="5"/>
    </row>
    <row r="176" spans="1:25" s="6" customFormat="1" ht="18" thickBot="1">
      <c r="A176" s="35"/>
      <c r="B176" s="204" t="s">
        <v>426</v>
      </c>
      <c r="C176" s="176" t="s">
        <v>342</v>
      </c>
      <c r="D176" s="116"/>
      <c r="E176" s="31">
        <v>1</v>
      </c>
      <c r="F176" s="212"/>
      <c r="G176" s="36">
        <v>29</v>
      </c>
      <c r="H176" s="36"/>
      <c r="I176" s="36"/>
      <c r="J176" s="36"/>
      <c r="K176" s="36"/>
      <c r="L176" s="36"/>
      <c r="M176" s="36"/>
      <c r="N176" s="36"/>
      <c r="O176" s="36"/>
      <c r="P176" s="36"/>
      <c r="Q176" s="17"/>
      <c r="R176" s="40"/>
      <c r="S176" s="15">
        <f t="shared" si="5"/>
        <v>29</v>
      </c>
      <c r="T176" s="28">
        <f t="shared" si="4"/>
        <v>29</v>
      </c>
      <c r="V176" s="5"/>
      <c r="W176"/>
      <c r="X176" s="158"/>
      <c r="Y176" s="5"/>
    </row>
    <row r="177" spans="1:25" s="6" customFormat="1" ht="18" thickBot="1">
      <c r="A177" s="35"/>
      <c r="B177" s="210" t="s">
        <v>357</v>
      </c>
      <c r="C177" s="164" t="s">
        <v>427</v>
      </c>
      <c r="D177" s="68"/>
      <c r="E177" s="31">
        <v>1</v>
      </c>
      <c r="F177" s="213">
        <v>28</v>
      </c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17"/>
      <c r="S177" s="15">
        <f t="shared" si="5"/>
        <v>28</v>
      </c>
      <c r="T177" s="28">
        <f t="shared" si="4"/>
        <v>28</v>
      </c>
      <c r="V177" s="5"/>
      <c r="W177"/>
      <c r="X177" s="158"/>
      <c r="Y177" s="5"/>
    </row>
    <row r="178" spans="1:25" s="6" customFormat="1" ht="18" thickBot="1">
      <c r="A178" s="35"/>
      <c r="B178" s="204" t="s">
        <v>428</v>
      </c>
      <c r="C178" s="176" t="s">
        <v>429</v>
      </c>
      <c r="D178" s="116"/>
      <c r="E178" s="31">
        <v>1</v>
      </c>
      <c r="F178" s="212"/>
      <c r="G178" s="39">
        <v>28</v>
      </c>
      <c r="H178" s="39"/>
      <c r="I178" s="39"/>
      <c r="J178" s="39"/>
      <c r="K178" s="39"/>
      <c r="L178" s="39"/>
      <c r="M178" s="39"/>
      <c r="N178" s="39"/>
      <c r="O178" s="39"/>
      <c r="P178" s="39"/>
      <c r="Q178" s="17"/>
      <c r="S178" s="15">
        <f t="shared" si="5"/>
        <v>28</v>
      </c>
      <c r="T178" s="28">
        <f t="shared" si="4"/>
        <v>28</v>
      </c>
      <c r="V178" s="26"/>
      <c r="W178"/>
      <c r="X178" s="158"/>
      <c r="Y178" s="5"/>
    </row>
    <row r="179" spans="1:25" s="6" customFormat="1" ht="18" thickBot="1">
      <c r="A179" s="35"/>
      <c r="B179" s="204" t="s">
        <v>252</v>
      </c>
      <c r="C179" s="176" t="s">
        <v>430</v>
      </c>
      <c r="D179" s="116"/>
      <c r="E179" s="31">
        <v>1</v>
      </c>
      <c r="F179" s="212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17">
        <v>28</v>
      </c>
      <c r="S179" s="15">
        <f t="shared" si="5"/>
        <v>28</v>
      </c>
      <c r="T179" s="28">
        <f t="shared" si="4"/>
        <v>28</v>
      </c>
      <c r="V179" s="26"/>
      <c r="W179"/>
      <c r="X179" s="158"/>
      <c r="Y179" s="5"/>
    </row>
    <row r="180" spans="1:25" s="6" customFormat="1" ht="18" thickBot="1">
      <c r="A180" s="35"/>
      <c r="B180" s="204" t="s">
        <v>377</v>
      </c>
      <c r="C180" s="176" t="s">
        <v>431</v>
      </c>
      <c r="D180" s="116"/>
      <c r="E180" s="31">
        <v>1</v>
      </c>
      <c r="F180" s="212"/>
      <c r="G180" s="39">
        <v>28</v>
      </c>
      <c r="H180" s="39"/>
      <c r="I180" s="39"/>
      <c r="J180" s="39"/>
      <c r="K180" s="39"/>
      <c r="L180" s="39"/>
      <c r="M180" s="39"/>
      <c r="N180" s="39"/>
      <c r="O180" s="39"/>
      <c r="P180" s="39"/>
      <c r="Q180" s="17"/>
      <c r="S180" s="15">
        <f t="shared" si="5"/>
        <v>28</v>
      </c>
      <c r="T180" s="28">
        <f t="shared" si="4"/>
        <v>28</v>
      </c>
      <c r="V180" s="26"/>
      <c r="W180"/>
      <c r="X180" s="158"/>
      <c r="Y180" s="5"/>
    </row>
    <row r="181" spans="1:25" s="6" customFormat="1" ht="18" thickBot="1">
      <c r="A181" s="35"/>
      <c r="B181" s="204" t="s">
        <v>432</v>
      </c>
      <c r="C181" s="176" t="s">
        <v>213</v>
      </c>
      <c r="D181" s="116" t="s">
        <v>26</v>
      </c>
      <c r="E181" s="31">
        <v>1</v>
      </c>
      <c r="F181" s="212"/>
      <c r="G181" s="39"/>
      <c r="H181" s="39"/>
      <c r="I181" s="39">
        <v>28</v>
      </c>
      <c r="J181" s="39"/>
      <c r="K181" s="39"/>
      <c r="L181" s="39"/>
      <c r="M181" s="39"/>
      <c r="N181" s="39"/>
      <c r="O181" s="39"/>
      <c r="P181" s="39"/>
      <c r="Q181" s="17"/>
      <c r="R181" s="40"/>
      <c r="S181" s="15">
        <f t="shared" si="5"/>
        <v>28</v>
      </c>
      <c r="T181" s="28">
        <f t="shared" si="4"/>
        <v>28</v>
      </c>
      <c r="V181" s="26"/>
      <c r="W181"/>
      <c r="X181" s="158"/>
      <c r="Y181" s="26"/>
    </row>
    <row r="182" spans="1:25" s="6" customFormat="1" ht="18" thickBot="1">
      <c r="A182" s="31"/>
      <c r="B182" s="204" t="s">
        <v>433</v>
      </c>
      <c r="C182" s="176" t="s">
        <v>232</v>
      </c>
      <c r="D182" s="116" t="s">
        <v>26</v>
      </c>
      <c r="E182" s="31">
        <v>1</v>
      </c>
      <c r="F182" s="212"/>
      <c r="G182" s="39"/>
      <c r="H182" s="39"/>
      <c r="I182" s="39">
        <v>28</v>
      </c>
      <c r="J182" s="39"/>
      <c r="K182" s="39"/>
      <c r="L182" s="39"/>
      <c r="M182" s="39"/>
      <c r="N182" s="39"/>
      <c r="O182" s="39"/>
      <c r="P182" s="39"/>
      <c r="Q182" s="17"/>
      <c r="S182" s="15">
        <f t="shared" si="5"/>
        <v>28</v>
      </c>
      <c r="T182" s="28">
        <f t="shared" si="4"/>
        <v>28</v>
      </c>
      <c r="V182" s="26"/>
      <c r="W182"/>
      <c r="X182" s="158"/>
      <c r="Y182" s="26"/>
    </row>
    <row r="183" spans="1:25" s="6" customFormat="1" ht="18" thickBot="1">
      <c r="A183" s="35"/>
      <c r="B183" s="206" t="s">
        <v>434</v>
      </c>
      <c r="C183" s="182" t="s">
        <v>238</v>
      </c>
      <c r="D183" s="116"/>
      <c r="E183" s="31">
        <v>1</v>
      </c>
      <c r="F183" s="117"/>
      <c r="G183" s="36"/>
      <c r="H183" s="36"/>
      <c r="I183" s="36"/>
      <c r="J183" s="36"/>
      <c r="K183" s="36"/>
      <c r="L183" s="36"/>
      <c r="M183" s="36">
        <v>28</v>
      </c>
      <c r="N183" s="36"/>
      <c r="O183" s="36"/>
      <c r="P183" s="36"/>
      <c r="Q183" s="67"/>
      <c r="R183" s="99"/>
      <c r="S183" s="15">
        <f t="shared" si="5"/>
        <v>28</v>
      </c>
      <c r="T183" s="28">
        <f t="shared" si="4"/>
        <v>28</v>
      </c>
      <c r="V183" s="26"/>
      <c r="W183"/>
      <c r="X183" s="158"/>
      <c r="Y183" s="26"/>
    </row>
    <row r="184" spans="1:25" s="6" customFormat="1" ht="18" thickBot="1">
      <c r="A184" s="35"/>
      <c r="B184" s="204" t="s">
        <v>223</v>
      </c>
      <c r="C184" s="176" t="s">
        <v>435</v>
      </c>
      <c r="D184" s="116" t="s">
        <v>26</v>
      </c>
      <c r="E184" s="31">
        <v>1</v>
      </c>
      <c r="F184" s="212"/>
      <c r="G184" s="39"/>
      <c r="H184" s="39"/>
      <c r="I184" s="39">
        <v>27</v>
      </c>
      <c r="J184" s="39"/>
      <c r="K184" s="39"/>
      <c r="L184" s="39"/>
      <c r="M184" s="39"/>
      <c r="N184" s="39"/>
      <c r="O184" s="39"/>
      <c r="P184" s="39"/>
      <c r="Q184" s="17"/>
      <c r="S184" s="15">
        <f t="shared" si="5"/>
        <v>27</v>
      </c>
      <c r="T184" s="28">
        <f t="shared" si="4"/>
        <v>27</v>
      </c>
      <c r="V184" s="26"/>
      <c r="W184"/>
      <c r="X184" s="158"/>
      <c r="Y184" s="26"/>
    </row>
    <row r="185" spans="1:25" s="6" customFormat="1" ht="18" thickBot="1">
      <c r="A185" s="35"/>
      <c r="B185" s="204" t="s">
        <v>436</v>
      </c>
      <c r="C185" s="176" t="s">
        <v>435</v>
      </c>
      <c r="D185" s="116" t="s">
        <v>26</v>
      </c>
      <c r="E185" s="31">
        <v>1</v>
      </c>
      <c r="F185" s="212"/>
      <c r="G185" s="39"/>
      <c r="H185" s="39"/>
      <c r="I185" s="39">
        <v>27</v>
      </c>
      <c r="J185" s="39"/>
      <c r="K185" s="39"/>
      <c r="L185" s="39"/>
      <c r="M185" s="39"/>
      <c r="N185" s="39"/>
      <c r="O185" s="39"/>
      <c r="P185" s="39"/>
      <c r="Q185" s="17"/>
      <c r="S185" s="15">
        <f t="shared" si="5"/>
        <v>27</v>
      </c>
      <c r="T185" s="28">
        <f t="shared" si="4"/>
        <v>27</v>
      </c>
      <c r="V185" s="26"/>
      <c r="W185"/>
      <c r="X185" s="158"/>
      <c r="Y185" s="26"/>
    </row>
    <row r="186" spans="1:25" s="6" customFormat="1" ht="18" thickBot="1">
      <c r="A186" s="35"/>
      <c r="B186" s="214" t="s">
        <v>437</v>
      </c>
      <c r="C186" s="181" t="s">
        <v>438</v>
      </c>
      <c r="D186" s="68"/>
      <c r="E186" s="31">
        <v>1</v>
      </c>
      <c r="F186" s="212"/>
      <c r="G186" s="39">
        <v>27</v>
      </c>
      <c r="H186" s="39"/>
      <c r="I186" s="39"/>
      <c r="J186" s="39"/>
      <c r="K186" s="39"/>
      <c r="L186" s="39"/>
      <c r="M186" s="39"/>
      <c r="N186" s="39"/>
      <c r="O186" s="39"/>
      <c r="P186" s="39"/>
      <c r="Q186" s="17"/>
      <c r="R186" s="40"/>
      <c r="S186" s="15">
        <f t="shared" si="5"/>
        <v>27</v>
      </c>
      <c r="T186" s="28">
        <f t="shared" si="4"/>
        <v>27</v>
      </c>
      <c r="V186" s="26"/>
      <c r="W186"/>
      <c r="X186" s="158"/>
      <c r="Y186" s="5"/>
    </row>
    <row r="187" spans="1:25" s="6" customFormat="1" ht="18" thickBot="1">
      <c r="A187" s="35"/>
      <c r="B187" s="204" t="s">
        <v>439</v>
      </c>
      <c r="C187" s="176" t="s">
        <v>411</v>
      </c>
      <c r="D187" s="116"/>
      <c r="E187" s="31">
        <v>1</v>
      </c>
      <c r="F187" s="212"/>
      <c r="G187" s="39">
        <v>27</v>
      </c>
      <c r="H187" s="39"/>
      <c r="I187" s="39"/>
      <c r="J187" s="39"/>
      <c r="K187" s="39"/>
      <c r="L187" s="39"/>
      <c r="M187" s="39"/>
      <c r="N187" s="39"/>
      <c r="O187" s="39"/>
      <c r="P187" s="39"/>
      <c r="Q187" s="17"/>
      <c r="R187" s="40"/>
      <c r="S187" s="15">
        <f t="shared" si="5"/>
        <v>27</v>
      </c>
      <c r="T187" s="28">
        <f t="shared" si="4"/>
        <v>27</v>
      </c>
      <c r="V187" s="26"/>
      <c r="W187"/>
      <c r="X187" s="158"/>
      <c r="Y187" s="26"/>
    </row>
    <row r="188" spans="1:25" s="6" customFormat="1" ht="18" thickBot="1">
      <c r="A188" s="35"/>
      <c r="B188" s="204" t="s">
        <v>440</v>
      </c>
      <c r="C188" s="176" t="s">
        <v>441</v>
      </c>
      <c r="D188" s="116"/>
      <c r="E188" s="31">
        <v>1</v>
      </c>
      <c r="F188" s="212"/>
      <c r="G188" s="24"/>
      <c r="H188" s="24">
        <v>27</v>
      </c>
      <c r="I188" s="24"/>
      <c r="J188" s="24"/>
      <c r="K188" s="24"/>
      <c r="L188" s="24"/>
      <c r="M188" s="24"/>
      <c r="N188" s="24"/>
      <c r="O188" s="24"/>
      <c r="P188" s="24"/>
      <c r="Q188" s="17"/>
      <c r="S188" s="15">
        <f t="shared" si="5"/>
        <v>27</v>
      </c>
      <c r="T188" s="28">
        <f t="shared" si="4"/>
        <v>27</v>
      </c>
      <c r="V188" s="26"/>
      <c r="W188"/>
      <c r="X188" s="158"/>
      <c r="Y188" s="26"/>
    </row>
    <row r="189" spans="1:25" s="6" customFormat="1" ht="18" thickBot="1">
      <c r="A189" s="35"/>
      <c r="B189" s="204" t="s">
        <v>223</v>
      </c>
      <c r="C189" s="176" t="s">
        <v>341</v>
      </c>
      <c r="D189" s="116"/>
      <c r="E189" s="31">
        <v>1</v>
      </c>
      <c r="F189" s="212"/>
      <c r="G189" s="24">
        <v>27</v>
      </c>
      <c r="H189" s="24"/>
      <c r="I189" s="24"/>
      <c r="J189" s="24"/>
      <c r="K189" s="24"/>
      <c r="L189" s="24"/>
      <c r="M189" s="24"/>
      <c r="N189" s="24"/>
      <c r="O189" s="24"/>
      <c r="P189" s="24"/>
      <c r="Q189" s="17"/>
      <c r="R189" s="40"/>
      <c r="S189" s="15">
        <f t="shared" si="5"/>
        <v>27</v>
      </c>
      <c r="T189" s="28">
        <f t="shared" si="4"/>
        <v>27</v>
      </c>
      <c r="V189" s="26"/>
      <c r="W189"/>
      <c r="X189" s="158"/>
      <c r="Y189" s="26"/>
    </row>
    <row r="190" spans="1:25" s="6" customFormat="1" ht="18" thickBot="1">
      <c r="A190" s="35"/>
      <c r="B190" s="204" t="s">
        <v>442</v>
      </c>
      <c r="C190" s="176" t="s">
        <v>222</v>
      </c>
      <c r="D190" s="116"/>
      <c r="E190" s="31">
        <v>1</v>
      </c>
      <c r="F190" s="212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17">
        <v>27</v>
      </c>
      <c r="S190" s="15">
        <f t="shared" si="5"/>
        <v>27</v>
      </c>
      <c r="T190" s="28">
        <f t="shared" si="4"/>
        <v>27</v>
      </c>
      <c r="V190" s="26"/>
      <c r="W190"/>
      <c r="X190" s="158"/>
      <c r="Y190" s="26"/>
    </row>
    <row r="191" spans="1:25" s="6" customFormat="1" ht="18" thickBot="1">
      <c r="A191" s="35"/>
      <c r="B191" s="204" t="s">
        <v>195</v>
      </c>
      <c r="C191" s="176" t="s">
        <v>443</v>
      </c>
      <c r="D191" s="116"/>
      <c r="E191" s="31">
        <v>1</v>
      </c>
      <c r="F191" s="212"/>
      <c r="G191" s="39">
        <v>27</v>
      </c>
      <c r="H191" s="39"/>
      <c r="I191" s="39"/>
      <c r="J191" s="39"/>
      <c r="K191" s="39"/>
      <c r="L191" s="39"/>
      <c r="M191" s="39"/>
      <c r="N191" s="39"/>
      <c r="O191" s="39"/>
      <c r="P191" s="39"/>
      <c r="Q191" s="17"/>
      <c r="R191" s="40"/>
      <c r="S191" s="15">
        <f t="shared" si="5"/>
        <v>27</v>
      </c>
      <c r="T191" s="28">
        <f t="shared" si="4"/>
        <v>27</v>
      </c>
      <c r="V191" s="26"/>
      <c r="W191"/>
      <c r="X191" s="158"/>
      <c r="Y191" s="26"/>
    </row>
    <row r="192" spans="1:25" s="6" customFormat="1" ht="18" thickBot="1">
      <c r="A192" s="35"/>
      <c r="B192" s="210" t="s">
        <v>400</v>
      </c>
      <c r="C192" s="164" t="s">
        <v>444</v>
      </c>
      <c r="D192" s="68"/>
      <c r="E192" s="31">
        <v>1</v>
      </c>
      <c r="F192" s="213"/>
      <c r="G192" s="24"/>
      <c r="H192" s="24"/>
      <c r="I192" s="24"/>
      <c r="J192" s="24"/>
      <c r="K192" s="24"/>
      <c r="L192" s="24"/>
      <c r="M192" s="24"/>
      <c r="N192" s="24"/>
      <c r="O192" s="24">
        <v>27</v>
      </c>
      <c r="P192" s="36"/>
      <c r="Q192" s="17"/>
      <c r="S192" s="15">
        <f t="shared" si="5"/>
        <v>27</v>
      </c>
      <c r="T192" s="28">
        <f t="shared" si="4"/>
        <v>27</v>
      </c>
      <c r="V192" s="26"/>
      <c r="W192"/>
      <c r="X192" s="158"/>
      <c r="Y192" s="5"/>
    </row>
    <row r="193" spans="1:25" s="6" customFormat="1" ht="18" thickBot="1">
      <c r="A193" s="35"/>
      <c r="B193" s="204" t="s">
        <v>445</v>
      </c>
      <c r="C193" s="176" t="s">
        <v>175</v>
      </c>
      <c r="D193" s="116" t="s">
        <v>30</v>
      </c>
      <c r="E193" s="31">
        <v>1</v>
      </c>
      <c r="F193" s="212"/>
      <c r="G193" s="39"/>
      <c r="H193" s="39"/>
      <c r="I193" s="39">
        <v>26</v>
      </c>
      <c r="J193" s="39"/>
      <c r="K193" s="39"/>
      <c r="L193" s="39"/>
      <c r="M193" s="39"/>
      <c r="N193" s="39"/>
      <c r="O193" s="39"/>
      <c r="P193" s="39"/>
      <c r="Q193" s="17"/>
      <c r="R193" s="40"/>
      <c r="S193" s="15">
        <f t="shared" si="5"/>
        <v>26</v>
      </c>
      <c r="T193" s="28">
        <f t="shared" si="4"/>
        <v>26</v>
      </c>
      <c r="V193" s="26"/>
      <c r="W193"/>
      <c r="X193" s="158"/>
      <c r="Y193" s="26"/>
    </row>
    <row r="194" spans="1:25" s="6" customFormat="1" ht="18" thickBot="1">
      <c r="A194" s="35"/>
      <c r="B194" s="204" t="s">
        <v>446</v>
      </c>
      <c r="C194" s="176" t="s">
        <v>447</v>
      </c>
      <c r="D194" s="116" t="s">
        <v>30</v>
      </c>
      <c r="E194" s="31">
        <v>1</v>
      </c>
      <c r="F194" s="212"/>
      <c r="G194" s="39"/>
      <c r="H194" s="39"/>
      <c r="I194" s="39">
        <v>26</v>
      </c>
      <c r="J194" s="39"/>
      <c r="K194" s="39"/>
      <c r="L194" s="39"/>
      <c r="M194" s="39"/>
      <c r="N194" s="39"/>
      <c r="O194" s="39"/>
      <c r="P194" s="39"/>
      <c r="Q194" s="17"/>
      <c r="S194" s="15">
        <f t="shared" si="5"/>
        <v>26</v>
      </c>
      <c r="T194" s="28">
        <f t="shared" si="4"/>
        <v>26</v>
      </c>
      <c r="V194" s="26"/>
      <c r="W194"/>
      <c r="X194" s="158"/>
      <c r="Y194" s="26"/>
    </row>
    <row r="195" spans="1:25" s="6" customFormat="1" ht="18" thickBot="1">
      <c r="A195" s="35"/>
      <c r="B195" s="210" t="s">
        <v>448</v>
      </c>
      <c r="C195" s="164" t="s">
        <v>354</v>
      </c>
      <c r="D195" s="68"/>
      <c r="E195" s="31">
        <v>1</v>
      </c>
      <c r="F195" s="213">
        <v>26</v>
      </c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3"/>
      <c r="S195" s="15">
        <f t="shared" si="5"/>
        <v>26</v>
      </c>
      <c r="T195" s="28">
        <f t="shared" si="4"/>
        <v>26</v>
      </c>
      <c r="V195" s="26"/>
      <c r="W195"/>
      <c r="X195" s="158"/>
      <c r="Y195" s="26"/>
    </row>
    <row r="196" spans="1:25" s="6" customFormat="1" ht="18" thickBot="1">
      <c r="A196" s="35"/>
      <c r="B196" s="210" t="s">
        <v>291</v>
      </c>
      <c r="C196" s="164" t="s">
        <v>240</v>
      </c>
      <c r="D196" s="116"/>
      <c r="E196" s="31">
        <v>2</v>
      </c>
      <c r="F196" s="213">
        <v>20</v>
      </c>
      <c r="G196" s="24">
        <v>23</v>
      </c>
      <c r="H196" s="24"/>
      <c r="I196" s="24"/>
      <c r="J196" s="24"/>
      <c r="K196" s="24"/>
      <c r="L196" s="24"/>
      <c r="M196" s="24"/>
      <c r="N196" s="24"/>
      <c r="O196" s="24"/>
      <c r="P196" s="24"/>
      <c r="Q196" s="17"/>
      <c r="S196" s="15">
        <v>26</v>
      </c>
      <c r="T196" s="28">
        <v>26</v>
      </c>
      <c r="V196" s="26"/>
      <c r="W196"/>
      <c r="X196" s="158"/>
      <c r="Y196" s="26"/>
    </row>
    <row r="197" spans="1:25" s="6" customFormat="1" ht="18" thickBot="1">
      <c r="A197" s="35"/>
      <c r="B197" s="204" t="s">
        <v>449</v>
      </c>
      <c r="C197" s="176" t="s">
        <v>450</v>
      </c>
      <c r="D197" s="116"/>
      <c r="E197" s="31">
        <v>1</v>
      </c>
      <c r="F197" s="212"/>
      <c r="G197" s="39">
        <v>26</v>
      </c>
      <c r="H197" s="39"/>
      <c r="I197" s="39"/>
      <c r="J197" s="39"/>
      <c r="K197" s="39"/>
      <c r="L197" s="39"/>
      <c r="M197" s="39"/>
      <c r="N197" s="39"/>
      <c r="O197" s="39"/>
      <c r="P197" s="39"/>
      <c r="Q197" s="17"/>
      <c r="S197" s="15">
        <f t="shared" ref="S197:S240" si="6">SUM(F197:Q197)</f>
        <v>26</v>
      </c>
      <c r="T197" s="28">
        <f t="shared" ref="T197:T240" si="7">SUM(F197:Q197)/E197</f>
        <v>26</v>
      </c>
      <c r="V197" s="26"/>
      <c r="W197"/>
      <c r="X197" s="158"/>
      <c r="Y197" s="26"/>
    </row>
    <row r="198" spans="1:25" s="6" customFormat="1" ht="18" thickBot="1">
      <c r="A198" s="35"/>
      <c r="B198" s="204" t="s">
        <v>316</v>
      </c>
      <c r="C198" s="176" t="s">
        <v>451</v>
      </c>
      <c r="D198" s="116" t="s">
        <v>32</v>
      </c>
      <c r="E198" s="31">
        <v>1</v>
      </c>
      <c r="F198" s="212"/>
      <c r="G198" s="39"/>
      <c r="H198" s="39">
        <v>26</v>
      </c>
      <c r="I198" s="39"/>
      <c r="J198" s="39"/>
      <c r="K198" s="39"/>
      <c r="L198" s="39"/>
      <c r="M198" s="39"/>
      <c r="N198" s="39"/>
      <c r="O198" s="39"/>
      <c r="P198" s="39"/>
      <c r="Q198" s="17"/>
      <c r="R198" s="40"/>
      <c r="S198" s="15">
        <f t="shared" si="6"/>
        <v>26</v>
      </c>
      <c r="T198" s="28">
        <f t="shared" si="7"/>
        <v>26</v>
      </c>
      <c r="V198" s="26"/>
      <c r="W198"/>
      <c r="X198" s="158"/>
      <c r="Y198" s="26"/>
    </row>
    <row r="199" spans="1:25" s="6" customFormat="1" ht="18" thickBot="1">
      <c r="A199" s="35"/>
      <c r="B199" s="204" t="s">
        <v>452</v>
      </c>
      <c r="C199" s="176" t="s">
        <v>453</v>
      </c>
      <c r="D199" s="116"/>
      <c r="E199" s="31">
        <v>1</v>
      </c>
      <c r="F199" s="212"/>
      <c r="G199" s="39">
        <v>26</v>
      </c>
      <c r="H199" s="39"/>
      <c r="I199" s="39"/>
      <c r="J199" s="39"/>
      <c r="K199" s="39"/>
      <c r="L199" s="39"/>
      <c r="M199" s="39"/>
      <c r="N199" s="39"/>
      <c r="O199" s="39"/>
      <c r="P199" s="39"/>
      <c r="Q199" s="17"/>
      <c r="S199" s="15">
        <f t="shared" si="6"/>
        <v>26</v>
      </c>
      <c r="T199" s="28">
        <f t="shared" si="7"/>
        <v>26</v>
      </c>
      <c r="V199" s="26"/>
      <c r="W199"/>
      <c r="X199" s="158"/>
      <c r="Y199" s="26"/>
    </row>
    <row r="200" spans="1:25" s="6" customFormat="1" ht="18" thickBot="1">
      <c r="A200" s="35"/>
      <c r="B200" s="204" t="s">
        <v>454</v>
      </c>
      <c r="C200" s="176" t="s">
        <v>455</v>
      </c>
      <c r="D200" s="116"/>
      <c r="E200" s="31">
        <v>1</v>
      </c>
      <c r="F200" s="212"/>
      <c r="G200" s="39">
        <v>26</v>
      </c>
      <c r="H200" s="39"/>
      <c r="I200" s="39"/>
      <c r="J200" s="39"/>
      <c r="K200" s="39"/>
      <c r="L200" s="39"/>
      <c r="M200" s="39"/>
      <c r="N200" s="39"/>
      <c r="O200" s="39"/>
      <c r="P200" s="39"/>
      <c r="Q200" s="17"/>
      <c r="S200" s="15">
        <f t="shared" si="6"/>
        <v>26</v>
      </c>
      <c r="T200" s="28">
        <f t="shared" si="7"/>
        <v>26</v>
      </c>
      <c r="V200" s="26"/>
      <c r="W200"/>
      <c r="X200" s="158"/>
      <c r="Y200" s="26"/>
    </row>
    <row r="201" spans="1:25" s="6" customFormat="1" ht="18" thickBot="1">
      <c r="A201" s="35"/>
      <c r="B201" s="204" t="s">
        <v>184</v>
      </c>
      <c r="C201" s="176" t="s">
        <v>456</v>
      </c>
      <c r="D201" s="116"/>
      <c r="E201" s="31">
        <v>1</v>
      </c>
      <c r="F201" s="212"/>
      <c r="G201" s="39">
        <v>26</v>
      </c>
      <c r="H201" s="39"/>
      <c r="I201" s="39"/>
      <c r="J201" s="39"/>
      <c r="K201" s="39"/>
      <c r="L201" s="39"/>
      <c r="M201" s="39"/>
      <c r="N201" s="39"/>
      <c r="O201" s="39"/>
      <c r="P201" s="39"/>
      <c r="Q201" s="17"/>
      <c r="S201" s="15">
        <f t="shared" si="6"/>
        <v>26</v>
      </c>
      <c r="T201" s="28">
        <f t="shared" si="7"/>
        <v>26</v>
      </c>
      <c r="V201" s="26"/>
      <c r="W201"/>
      <c r="X201" s="158"/>
      <c r="Y201" s="26"/>
    </row>
    <row r="202" spans="1:25" s="6" customFormat="1" ht="18" thickBot="1">
      <c r="A202" s="35"/>
      <c r="B202" s="210" t="s">
        <v>457</v>
      </c>
      <c r="C202" s="164" t="s">
        <v>458</v>
      </c>
      <c r="D202" s="68"/>
      <c r="E202" s="31">
        <v>1</v>
      </c>
      <c r="F202" s="213"/>
      <c r="G202" s="24"/>
      <c r="H202" s="24"/>
      <c r="I202" s="24"/>
      <c r="J202" s="24"/>
      <c r="K202" s="24"/>
      <c r="L202" s="24"/>
      <c r="M202" s="24"/>
      <c r="N202" s="24"/>
      <c r="O202" s="24"/>
      <c r="P202" s="24">
        <v>26</v>
      </c>
      <c r="Q202" s="17"/>
      <c r="R202" s="40"/>
      <c r="S202" s="15">
        <f t="shared" si="6"/>
        <v>26</v>
      </c>
      <c r="T202" s="28">
        <f t="shared" si="7"/>
        <v>26</v>
      </c>
      <c r="V202" s="26"/>
      <c r="W202"/>
      <c r="X202" s="158"/>
      <c r="Y202" s="26"/>
    </row>
    <row r="203" spans="1:25" s="6" customFormat="1" ht="18" thickBot="1">
      <c r="A203" s="35"/>
      <c r="B203" s="204" t="s">
        <v>459</v>
      </c>
      <c r="C203" s="176" t="s">
        <v>460</v>
      </c>
      <c r="D203" s="116"/>
      <c r="E203" s="31">
        <v>1</v>
      </c>
      <c r="F203" s="212"/>
      <c r="G203" s="39"/>
      <c r="H203" s="39"/>
      <c r="I203" s="39">
        <v>25</v>
      </c>
      <c r="J203" s="39"/>
      <c r="K203" s="39"/>
      <c r="L203" s="39"/>
      <c r="M203" s="39"/>
      <c r="N203" s="39"/>
      <c r="O203" s="39"/>
      <c r="P203" s="39"/>
      <c r="Q203" s="17"/>
      <c r="S203" s="15">
        <f t="shared" si="6"/>
        <v>25</v>
      </c>
      <c r="T203" s="28">
        <f t="shared" si="7"/>
        <v>25</v>
      </c>
      <c r="V203" s="26"/>
      <c r="W203"/>
      <c r="X203" s="158"/>
      <c r="Y203" s="26"/>
    </row>
    <row r="204" spans="1:25" s="6" customFormat="1" ht="18" thickBot="1">
      <c r="A204" s="35"/>
      <c r="B204" s="204" t="s">
        <v>461</v>
      </c>
      <c r="C204" s="176" t="s">
        <v>462</v>
      </c>
      <c r="D204" s="116"/>
      <c r="E204" s="31">
        <v>1</v>
      </c>
      <c r="F204" s="212"/>
      <c r="G204" s="39"/>
      <c r="H204" s="39"/>
      <c r="I204" s="39">
        <v>25</v>
      </c>
      <c r="J204" s="39"/>
      <c r="K204" s="39"/>
      <c r="L204" s="39"/>
      <c r="M204" s="39"/>
      <c r="N204" s="39"/>
      <c r="O204" s="39"/>
      <c r="P204" s="39"/>
      <c r="Q204" s="17"/>
      <c r="S204" s="15">
        <f t="shared" si="6"/>
        <v>25</v>
      </c>
      <c r="T204" s="28">
        <f t="shared" si="7"/>
        <v>25</v>
      </c>
      <c r="V204" s="26"/>
      <c r="W204"/>
      <c r="X204" s="158"/>
      <c r="Y204" s="26"/>
    </row>
    <row r="205" spans="1:25" s="6" customFormat="1" ht="18" thickBot="1">
      <c r="A205" s="35"/>
      <c r="B205" s="210" t="s">
        <v>463</v>
      </c>
      <c r="C205" s="164" t="s">
        <v>464</v>
      </c>
      <c r="D205" s="68"/>
      <c r="E205" s="31">
        <v>1</v>
      </c>
      <c r="F205" s="213">
        <v>25</v>
      </c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17"/>
      <c r="S205" s="15">
        <f t="shared" si="6"/>
        <v>25</v>
      </c>
      <c r="T205" s="28">
        <f t="shared" si="7"/>
        <v>25</v>
      </c>
      <c r="V205" s="26"/>
      <c r="W205"/>
      <c r="X205" s="158"/>
      <c r="Y205" s="26"/>
    </row>
    <row r="206" spans="1:25" s="6" customFormat="1" ht="18" thickBot="1">
      <c r="A206" s="35"/>
      <c r="B206" s="204" t="s">
        <v>465</v>
      </c>
      <c r="C206" s="176" t="s">
        <v>466</v>
      </c>
      <c r="D206" s="116" t="s">
        <v>32</v>
      </c>
      <c r="E206" s="31">
        <v>1</v>
      </c>
      <c r="F206" s="212"/>
      <c r="G206" s="39"/>
      <c r="H206" s="39">
        <v>25</v>
      </c>
      <c r="I206" s="39"/>
      <c r="J206" s="39"/>
      <c r="K206" s="39"/>
      <c r="L206" s="39"/>
      <c r="M206" s="39"/>
      <c r="N206" s="39"/>
      <c r="O206" s="39"/>
      <c r="P206" s="39"/>
      <c r="Q206" s="17"/>
      <c r="S206" s="15">
        <f t="shared" si="6"/>
        <v>25</v>
      </c>
      <c r="T206" s="28">
        <f t="shared" si="7"/>
        <v>25</v>
      </c>
      <c r="V206" s="26"/>
      <c r="W206"/>
      <c r="X206" s="158"/>
      <c r="Y206" s="26"/>
    </row>
    <row r="207" spans="1:25" s="6" customFormat="1" ht="18" thickBot="1">
      <c r="A207" s="35"/>
      <c r="B207" s="204" t="s">
        <v>467</v>
      </c>
      <c r="C207" s="176" t="s">
        <v>346</v>
      </c>
      <c r="D207" s="116"/>
      <c r="E207" s="31">
        <v>1</v>
      </c>
      <c r="F207" s="212"/>
      <c r="G207" s="39">
        <v>25</v>
      </c>
      <c r="H207" s="39"/>
      <c r="I207" s="39"/>
      <c r="J207" s="39"/>
      <c r="K207" s="39"/>
      <c r="L207" s="39"/>
      <c r="M207" s="39"/>
      <c r="N207" s="39"/>
      <c r="O207" s="39"/>
      <c r="P207" s="39"/>
      <c r="Q207" s="17"/>
      <c r="S207" s="15">
        <f t="shared" si="6"/>
        <v>25</v>
      </c>
      <c r="T207" s="28">
        <f t="shared" si="7"/>
        <v>25</v>
      </c>
      <c r="V207" s="26"/>
      <c r="W207"/>
      <c r="X207" s="158"/>
      <c r="Y207" s="26"/>
    </row>
    <row r="208" spans="1:25" s="6" customFormat="1" ht="18" thickBot="1">
      <c r="A208" s="35"/>
      <c r="B208" s="204" t="s">
        <v>468</v>
      </c>
      <c r="C208" s="176" t="s">
        <v>173</v>
      </c>
      <c r="D208" s="116" t="s">
        <v>381</v>
      </c>
      <c r="E208" s="31">
        <v>1</v>
      </c>
      <c r="F208" s="212"/>
      <c r="G208" s="39"/>
      <c r="H208" s="39"/>
      <c r="I208" s="39">
        <v>24</v>
      </c>
      <c r="J208" s="39"/>
      <c r="K208" s="39"/>
      <c r="L208" s="39"/>
      <c r="M208" s="39"/>
      <c r="N208" s="39"/>
      <c r="O208" s="39"/>
      <c r="P208" s="39"/>
      <c r="Q208" s="17"/>
      <c r="R208" s="40"/>
      <c r="S208" s="15">
        <f t="shared" si="6"/>
        <v>24</v>
      </c>
      <c r="T208" s="28">
        <f t="shared" si="7"/>
        <v>24</v>
      </c>
      <c r="V208" s="26"/>
      <c r="W208"/>
      <c r="X208" s="158"/>
      <c r="Y208" s="26"/>
    </row>
    <row r="209" spans="1:25" s="6" customFormat="1" ht="18" thickBot="1">
      <c r="A209" s="35"/>
      <c r="B209" s="204" t="s">
        <v>469</v>
      </c>
      <c r="C209" s="176" t="s">
        <v>470</v>
      </c>
      <c r="D209" s="116" t="s">
        <v>381</v>
      </c>
      <c r="E209" s="31">
        <v>1</v>
      </c>
      <c r="F209" s="212"/>
      <c r="G209" s="39"/>
      <c r="H209" s="39"/>
      <c r="I209" s="39">
        <v>24</v>
      </c>
      <c r="J209" s="39"/>
      <c r="K209" s="39"/>
      <c r="L209" s="39"/>
      <c r="M209" s="39"/>
      <c r="N209" s="39"/>
      <c r="O209" s="39"/>
      <c r="P209" s="39"/>
      <c r="Q209" s="17"/>
      <c r="R209" s="40"/>
      <c r="S209" s="15">
        <f t="shared" si="6"/>
        <v>24</v>
      </c>
      <c r="T209" s="28">
        <f t="shared" si="7"/>
        <v>24</v>
      </c>
      <c r="V209" s="26"/>
      <c r="W209"/>
      <c r="X209" s="158"/>
      <c r="Y209" s="26"/>
    </row>
    <row r="210" spans="1:25" s="6" customFormat="1" ht="18" thickBot="1">
      <c r="A210" s="35"/>
      <c r="B210" s="204" t="s">
        <v>357</v>
      </c>
      <c r="C210" s="176" t="s">
        <v>471</v>
      </c>
      <c r="D210" s="116"/>
      <c r="E210" s="31">
        <v>1</v>
      </c>
      <c r="F210" s="212"/>
      <c r="G210" s="39">
        <v>24</v>
      </c>
      <c r="H210" s="39"/>
      <c r="I210" s="39"/>
      <c r="J210" s="39"/>
      <c r="K210" s="39"/>
      <c r="L210" s="39"/>
      <c r="M210" s="39"/>
      <c r="N210" s="39"/>
      <c r="O210" s="39"/>
      <c r="P210" s="39"/>
      <c r="Q210" s="17"/>
      <c r="S210" s="15">
        <f t="shared" si="6"/>
        <v>24</v>
      </c>
      <c r="T210" s="28">
        <f t="shared" si="7"/>
        <v>24</v>
      </c>
      <c r="V210" s="26"/>
      <c r="W210"/>
      <c r="X210" s="158"/>
      <c r="Y210" s="26"/>
    </row>
    <row r="211" spans="1:25" s="6" customFormat="1" ht="18" thickBot="1">
      <c r="A211" s="35"/>
      <c r="B211" s="214" t="s">
        <v>472</v>
      </c>
      <c r="C211" s="181" t="s">
        <v>473</v>
      </c>
      <c r="D211" s="68"/>
      <c r="E211" s="31">
        <v>1</v>
      </c>
      <c r="F211" s="212"/>
      <c r="G211" s="39">
        <v>24</v>
      </c>
      <c r="H211" s="39"/>
      <c r="I211" s="39"/>
      <c r="J211" s="39"/>
      <c r="K211" s="39"/>
      <c r="L211" s="39"/>
      <c r="M211" s="39"/>
      <c r="N211" s="39"/>
      <c r="O211" s="39"/>
      <c r="P211" s="39"/>
      <c r="Q211" s="17"/>
      <c r="R211" s="40"/>
      <c r="S211" s="15">
        <f t="shared" si="6"/>
        <v>24</v>
      </c>
      <c r="T211" s="28">
        <f t="shared" si="7"/>
        <v>24</v>
      </c>
      <c r="V211" s="26"/>
      <c r="W211"/>
      <c r="X211" s="158"/>
      <c r="Y211" s="26"/>
    </row>
    <row r="212" spans="1:25" s="6" customFormat="1" ht="18" thickBot="1">
      <c r="A212" s="35"/>
      <c r="B212" s="204" t="s">
        <v>474</v>
      </c>
      <c r="C212" s="176" t="s">
        <v>475</v>
      </c>
      <c r="D212" s="116"/>
      <c r="E212" s="31">
        <v>1</v>
      </c>
      <c r="F212" s="212"/>
      <c r="G212" s="39"/>
      <c r="H212" s="39">
        <v>24</v>
      </c>
      <c r="I212" s="39"/>
      <c r="J212" s="39"/>
      <c r="K212" s="39"/>
      <c r="L212" s="39"/>
      <c r="M212" s="39"/>
      <c r="N212" s="39"/>
      <c r="O212" s="39"/>
      <c r="P212" s="39"/>
      <c r="Q212" s="17"/>
      <c r="S212" s="15">
        <f t="shared" si="6"/>
        <v>24</v>
      </c>
      <c r="T212" s="28">
        <f t="shared" si="7"/>
        <v>24</v>
      </c>
      <c r="V212" s="26"/>
      <c r="W212"/>
      <c r="X212" s="158"/>
      <c r="Y212" s="26"/>
    </row>
    <row r="213" spans="1:25" s="6" customFormat="1" ht="18" thickBot="1">
      <c r="A213" s="35"/>
      <c r="B213" s="204" t="s">
        <v>403</v>
      </c>
      <c r="C213" s="176" t="s">
        <v>224</v>
      </c>
      <c r="D213" s="116"/>
      <c r="E213" s="31">
        <v>1</v>
      </c>
      <c r="F213" s="212"/>
      <c r="G213" s="39"/>
      <c r="H213" s="39">
        <v>24</v>
      </c>
      <c r="I213" s="39"/>
      <c r="J213" s="39"/>
      <c r="K213" s="39"/>
      <c r="L213" s="39"/>
      <c r="M213" s="39"/>
      <c r="N213" s="39"/>
      <c r="O213" s="39"/>
      <c r="P213" s="39"/>
      <c r="Q213" s="17"/>
      <c r="S213" s="15">
        <f t="shared" si="6"/>
        <v>24</v>
      </c>
      <c r="T213" s="28">
        <f t="shared" si="7"/>
        <v>24</v>
      </c>
      <c r="V213" s="26"/>
      <c r="W213"/>
      <c r="X213" s="158"/>
      <c r="Y213" s="5"/>
    </row>
    <row r="214" spans="1:25" s="6" customFormat="1" ht="18" thickBot="1">
      <c r="A214" s="35"/>
      <c r="B214" s="204" t="s">
        <v>247</v>
      </c>
      <c r="C214" s="176" t="s">
        <v>476</v>
      </c>
      <c r="D214" s="116"/>
      <c r="E214" s="31">
        <v>1</v>
      </c>
      <c r="F214" s="212"/>
      <c r="G214" s="39">
        <v>24</v>
      </c>
      <c r="H214" s="39"/>
      <c r="I214" s="39"/>
      <c r="J214" s="39"/>
      <c r="K214" s="39"/>
      <c r="L214" s="39"/>
      <c r="M214" s="39"/>
      <c r="N214" s="39"/>
      <c r="O214" s="39"/>
      <c r="P214" s="39"/>
      <c r="Q214" s="17"/>
      <c r="R214" s="40"/>
      <c r="S214" s="15">
        <f t="shared" si="6"/>
        <v>24</v>
      </c>
      <c r="T214" s="28">
        <f t="shared" si="7"/>
        <v>24</v>
      </c>
      <c r="V214" s="26"/>
      <c r="W214"/>
      <c r="X214" s="158"/>
      <c r="Y214" s="26"/>
    </row>
    <row r="215" spans="1:25" s="6" customFormat="1" ht="18" thickBot="1">
      <c r="A215" s="35"/>
      <c r="B215" s="204" t="s">
        <v>477</v>
      </c>
      <c r="C215" s="176" t="s">
        <v>478</v>
      </c>
      <c r="D215" s="116"/>
      <c r="E215" s="31">
        <v>1</v>
      </c>
      <c r="F215" s="212"/>
      <c r="G215" s="39">
        <v>24</v>
      </c>
      <c r="H215" s="39"/>
      <c r="I215" s="39"/>
      <c r="J215" s="39"/>
      <c r="K215" s="39"/>
      <c r="L215" s="39"/>
      <c r="M215" s="39"/>
      <c r="N215" s="39"/>
      <c r="O215" s="39"/>
      <c r="P215" s="39"/>
      <c r="Q215" s="17"/>
      <c r="S215" s="15">
        <f t="shared" si="6"/>
        <v>24</v>
      </c>
      <c r="T215" s="28">
        <f t="shared" si="7"/>
        <v>24</v>
      </c>
      <c r="V215" s="26"/>
      <c r="W215"/>
      <c r="X215" s="158"/>
      <c r="Y215" s="26"/>
    </row>
    <row r="216" spans="1:25" s="6" customFormat="1" ht="18" thickBot="1">
      <c r="A216" s="35"/>
      <c r="B216" s="214" t="s">
        <v>245</v>
      </c>
      <c r="C216" s="181" t="s">
        <v>479</v>
      </c>
      <c r="D216" s="68"/>
      <c r="E216" s="31">
        <v>1</v>
      </c>
      <c r="F216" s="212"/>
      <c r="G216" s="39">
        <v>23</v>
      </c>
      <c r="H216" s="39"/>
      <c r="I216" s="39"/>
      <c r="J216" s="39"/>
      <c r="K216" s="39"/>
      <c r="L216" s="39"/>
      <c r="M216" s="39"/>
      <c r="N216" s="39"/>
      <c r="O216" s="39"/>
      <c r="P216" s="39"/>
      <c r="Q216" s="17"/>
      <c r="S216" s="15">
        <f t="shared" si="6"/>
        <v>23</v>
      </c>
      <c r="T216" s="28">
        <f t="shared" si="7"/>
        <v>23</v>
      </c>
      <c r="V216" s="26"/>
      <c r="W216"/>
      <c r="X216" s="158"/>
      <c r="Y216" s="26"/>
    </row>
    <row r="217" spans="1:25" s="6" customFormat="1" ht="18" thickBot="1">
      <c r="A217" s="35"/>
      <c r="B217" s="215" t="s">
        <v>341</v>
      </c>
      <c r="C217" s="216" t="s">
        <v>480</v>
      </c>
      <c r="D217" s="68"/>
      <c r="E217" s="31">
        <v>1</v>
      </c>
      <c r="F217" s="212"/>
      <c r="G217" s="39">
        <v>23</v>
      </c>
      <c r="H217" s="39"/>
      <c r="I217" s="39"/>
      <c r="J217" s="39"/>
      <c r="K217" s="39"/>
      <c r="L217" s="39"/>
      <c r="M217" s="39"/>
      <c r="N217" s="39"/>
      <c r="O217" s="39"/>
      <c r="P217" s="39"/>
      <c r="Q217" s="17"/>
      <c r="S217" s="15">
        <f t="shared" si="6"/>
        <v>23</v>
      </c>
      <c r="T217" s="28">
        <f t="shared" si="7"/>
        <v>23</v>
      </c>
      <c r="V217" s="26"/>
      <c r="W217"/>
      <c r="X217" s="158"/>
      <c r="Y217" s="26"/>
    </row>
    <row r="218" spans="1:25" s="6" customFormat="1" ht="18" thickBot="1">
      <c r="A218" s="35"/>
      <c r="B218" s="210" t="s">
        <v>481</v>
      </c>
      <c r="C218" s="164" t="s">
        <v>270</v>
      </c>
      <c r="D218" s="68"/>
      <c r="E218" s="31">
        <v>1</v>
      </c>
      <c r="F218" s="213"/>
      <c r="G218" s="24"/>
      <c r="H218" s="24"/>
      <c r="I218" s="24"/>
      <c r="J218" s="24"/>
      <c r="K218" s="24"/>
      <c r="L218" s="24"/>
      <c r="M218" s="24"/>
      <c r="N218" s="24"/>
      <c r="O218" s="24">
        <v>23</v>
      </c>
      <c r="P218" s="24"/>
      <c r="Q218" s="17"/>
      <c r="R218" s="40"/>
      <c r="S218" s="15">
        <f t="shared" si="6"/>
        <v>23</v>
      </c>
      <c r="T218" s="28">
        <f t="shared" si="7"/>
        <v>23</v>
      </c>
      <c r="V218" s="26"/>
      <c r="W218"/>
      <c r="X218" s="158"/>
      <c r="Y218" s="26"/>
    </row>
    <row r="219" spans="1:25" s="6" customFormat="1" ht="18" thickBot="1">
      <c r="A219" s="35"/>
      <c r="B219" s="210" t="s">
        <v>482</v>
      </c>
      <c r="C219" s="164" t="s">
        <v>483</v>
      </c>
      <c r="D219" s="116"/>
      <c r="E219" s="31">
        <v>1</v>
      </c>
      <c r="F219" s="213">
        <v>22</v>
      </c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3"/>
      <c r="S219" s="15">
        <f t="shared" si="6"/>
        <v>22</v>
      </c>
      <c r="T219" s="28">
        <f t="shared" si="7"/>
        <v>22</v>
      </c>
      <c r="V219" s="26"/>
      <c r="W219"/>
      <c r="X219" s="158"/>
      <c r="Y219" s="26"/>
    </row>
    <row r="220" spans="1:25" s="6" customFormat="1" ht="18" thickBot="1">
      <c r="A220" s="35"/>
      <c r="B220" s="214" t="s">
        <v>484</v>
      </c>
      <c r="C220" s="181" t="s">
        <v>429</v>
      </c>
      <c r="D220" s="68"/>
      <c r="E220" s="31">
        <v>1</v>
      </c>
      <c r="F220" s="212"/>
      <c r="G220" s="39">
        <v>22</v>
      </c>
      <c r="H220" s="39"/>
      <c r="I220" s="39"/>
      <c r="J220" s="39"/>
      <c r="K220" s="39"/>
      <c r="L220" s="39"/>
      <c r="M220" s="39"/>
      <c r="N220" s="39"/>
      <c r="O220" s="39"/>
      <c r="P220" s="39"/>
      <c r="Q220" s="17"/>
      <c r="S220" s="15">
        <f t="shared" si="6"/>
        <v>22</v>
      </c>
      <c r="T220" s="28">
        <f t="shared" si="7"/>
        <v>22</v>
      </c>
      <c r="V220" s="26"/>
      <c r="W220"/>
      <c r="X220" s="158"/>
      <c r="Y220" s="26"/>
    </row>
    <row r="221" spans="1:25" s="6" customFormat="1" ht="18" thickBot="1">
      <c r="A221" s="35"/>
      <c r="B221" s="214" t="s">
        <v>433</v>
      </c>
      <c r="C221" s="181" t="s">
        <v>429</v>
      </c>
      <c r="D221" s="68"/>
      <c r="E221" s="31">
        <v>1</v>
      </c>
      <c r="F221" s="212"/>
      <c r="G221" s="39">
        <v>22</v>
      </c>
      <c r="H221" s="39"/>
      <c r="I221" s="39"/>
      <c r="J221" s="39"/>
      <c r="K221" s="39"/>
      <c r="L221" s="39"/>
      <c r="M221" s="39"/>
      <c r="N221" s="39"/>
      <c r="O221" s="39"/>
      <c r="P221" s="39"/>
      <c r="Q221" s="17"/>
      <c r="S221" s="15">
        <f t="shared" si="6"/>
        <v>22</v>
      </c>
      <c r="T221" s="28">
        <f t="shared" si="7"/>
        <v>22</v>
      </c>
      <c r="V221" s="26"/>
      <c r="W221"/>
      <c r="X221" s="158"/>
      <c r="Y221" s="5"/>
    </row>
    <row r="222" spans="1:25" s="6" customFormat="1" ht="18" thickBot="1">
      <c r="A222" s="31"/>
      <c r="B222" s="206" t="s">
        <v>357</v>
      </c>
      <c r="C222" s="181" t="s">
        <v>485</v>
      </c>
      <c r="D222" s="68"/>
      <c r="E222" s="31">
        <v>1</v>
      </c>
      <c r="F222" s="212"/>
      <c r="G222" s="39">
        <v>22</v>
      </c>
      <c r="H222" s="39"/>
      <c r="I222" s="39"/>
      <c r="J222" s="39"/>
      <c r="K222" s="39"/>
      <c r="L222" s="39"/>
      <c r="M222" s="39"/>
      <c r="N222" s="39"/>
      <c r="O222" s="39"/>
      <c r="P222" s="39"/>
      <c r="Q222" s="17"/>
      <c r="S222" s="15">
        <f t="shared" si="6"/>
        <v>22</v>
      </c>
      <c r="T222" s="28">
        <f t="shared" si="7"/>
        <v>22</v>
      </c>
      <c r="V222" s="26"/>
      <c r="W222"/>
      <c r="X222" s="158"/>
      <c r="Y222" s="26"/>
    </row>
    <row r="223" spans="1:25" s="6" customFormat="1" ht="18" thickBot="1">
      <c r="A223" s="31"/>
      <c r="B223" s="206" t="s">
        <v>486</v>
      </c>
      <c r="C223" s="181" t="s">
        <v>487</v>
      </c>
      <c r="D223" s="68"/>
      <c r="E223" s="31">
        <v>1</v>
      </c>
      <c r="F223" s="212"/>
      <c r="G223" s="39">
        <v>22</v>
      </c>
      <c r="H223" s="39"/>
      <c r="I223" s="39"/>
      <c r="J223" s="39"/>
      <c r="K223" s="39"/>
      <c r="L223" s="39"/>
      <c r="M223" s="39"/>
      <c r="N223" s="39"/>
      <c r="O223" s="39"/>
      <c r="P223" s="39"/>
      <c r="Q223" s="17"/>
      <c r="S223" s="15">
        <f t="shared" si="6"/>
        <v>22</v>
      </c>
      <c r="T223" s="28">
        <f t="shared" si="7"/>
        <v>22</v>
      </c>
      <c r="V223" s="26"/>
      <c r="W223"/>
      <c r="X223" s="158"/>
      <c r="Y223" s="26"/>
    </row>
    <row r="224" spans="1:25" s="6" customFormat="1" ht="18" thickBot="1">
      <c r="A224" s="35"/>
      <c r="B224" s="210" t="s">
        <v>488</v>
      </c>
      <c r="C224" s="164" t="s">
        <v>489</v>
      </c>
      <c r="D224" s="116"/>
      <c r="E224" s="31">
        <v>1</v>
      </c>
      <c r="F224" s="213"/>
      <c r="G224" s="36"/>
      <c r="H224" s="36"/>
      <c r="I224" s="36"/>
      <c r="J224" s="36"/>
      <c r="K224" s="36"/>
      <c r="L224" s="36"/>
      <c r="M224" s="36"/>
      <c r="N224" s="36"/>
      <c r="O224" s="36"/>
      <c r="P224" s="24">
        <v>22</v>
      </c>
      <c r="Q224" s="17"/>
      <c r="R224" s="40"/>
      <c r="S224" s="15">
        <f t="shared" si="6"/>
        <v>22</v>
      </c>
      <c r="T224" s="28">
        <f t="shared" si="7"/>
        <v>22</v>
      </c>
      <c r="V224" s="26"/>
      <c r="W224"/>
      <c r="X224" s="158"/>
      <c r="Y224" s="26"/>
    </row>
    <row r="225" spans="1:25" s="6" customFormat="1" ht="18" thickBot="1">
      <c r="A225" s="35"/>
      <c r="B225" s="210" t="s">
        <v>490</v>
      </c>
      <c r="C225" s="164" t="s">
        <v>491</v>
      </c>
      <c r="D225" s="68"/>
      <c r="E225" s="31">
        <v>1</v>
      </c>
      <c r="F225" s="213">
        <v>21</v>
      </c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17"/>
      <c r="S225" s="15">
        <f t="shared" si="6"/>
        <v>21</v>
      </c>
      <c r="T225" s="28">
        <f t="shared" si="7"/>
        <v>21</v>
      </c>
      <c r="V225" s="26"/>
      <c r="W225"/>
      <c r="X225" s="158"/>
      <c r="Y225" s="26"/>
    </row>
    <row r="226" spans="1:25" s="6" customFormat="1" ht="18" thickBot="1">
      <c r="A226" s="35"/>
      <c r="B226" s="210" t="s">
        <v>245</v>
      </c>
      <c r="C226" s="164" t="s">
        <v>492</v>
      </c>
      <c r="D226" s="116"/>
      <c r="E226" s="31">
        <v>1</v>
      </c>
      <c r="F226" s="213">
        <v>21</v>
      </c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17"/>
      <c r="S226" s="15">
        <f t="shared" si="6"/>
        <v>21</v>
      </c>
      <c r="T226" s="28">
        <f t="shared" si="7"/>
        <v>21</v>
      </c>
      <c r="V226" s="26"/>
      <c r="W226"/>
      <c r="X226" s="158"/>
      <c r="Y226" s="26"/>
    </row>
    <row r="227" spans="1:25" s="6" customFormat="1" ht="18" thickBot="1">
      <c r="A227" s="35"/>
      <c r="B227" s="210" t="s">
        <v>493</v>
      </c>
      <c r="C227" s="164" t="s">
        <v>494</v>
      </c>
      <c r="D227" s="116"/>
      <c r="E227" s="31">
        <v>1</v>
      </c>
      <c r="F227" s="213">
        <v>20</v>
      </c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17"/>
      <c r="S227" s="15">
        <f t="shared" si="6"/>
        <v>20</v>
      </c>
      <c r="T227" s="28">
        <f t="shared" si="7"/>
        <v>20</v>
      </c>
      <c r="V227" s="26"/>
      <c r="W227"/>
      <c r="X227" s="158"/>
      <c r="Y227" s="26"/>
    </row>
    <row r="228" spans="1:25" s="6" customFormat="1" ht="18" thickBot="1">
      <c r="A228" s="35"/>
      <c r="B228" s="210" t="s">
        <v>495</v>
      </c>
      <c r="C228" s="164" t="s">
        <v>496</v>
      </c>
      <c r="D228" s="116"/>
      <c r="E228" s="31">
        <v>1</v>
      </c>
      <c r="F228" s="213">
        <v>20</v>
      </c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17"/>
      <c r="S228" s="15">
        <f t="shared" si="6"/>
        <v>20</v>
      </c>
      <c r="T228" s="28">
        <f t="shared" si="7"/>
        <v>20</v>
      </c>
      <c r="V228" s="26"/>
      <c r="W228"/>
      <c r="X228" s="158"/>
      <c r="Y228" s="26"/>
    </row>
    <row r="229" spans="1:25" s="6" customFormat="1" ht="18" thickBot="1">
      <c r="A229" s="35"/>
      <c r="B229" s="210" t="s">
        <v>493</v>
      </c>
      <c r="C229" s="164" t="s">
        <v>497</v>
      </c>
      <c r="D229" s="116"/>
      <c r="E229" s="31">
        <v>1</v>
      </c>
      <c r="F229" s="213">
        <v>20</v>
      </c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17"/>
      <c r="S229" s="15">
        <f t="shared" si="6"/>
        <v>20</v>
      </c>
      <c r="T229" s="28">
        <f t="shared" si="7"/>
        <v>20</v>
      </c>
      <c r="V229" s="26"/>
      <c r="W229"/>
      <c r="X229" s="158"/>
      <c r="Y229" s="26"/>
    </row>
    <row r="230" spans="1:25" s="6" customFormat="1" ht="18" thickBot="1">
      <c r="A230" s="35"/>
      <c r="B230" s="210" t="s">
        <v>498</v>
      </c>
      <c r="C230" s="164" t="s">
        <v>497</v>
      </c>
      <c r="D230" s="116"/>
      <c r="E230" s="31">
        <v>1</v>
      </c>
      <c r="F230" s="213">
        <v>20</v>
      </c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17"/>
      <c r="R230" s="40"/>
      <c r="S230" s="15">
        <f t="shared" si="6"/>
        <v>20</v>
      </c>
      <c r="T230" s="28">
        <f t="shared" si="7"/>
        <v>20</v>
      </c>
      <c r="V230" s="26"/>
      <c r="W230"/>
      <c r="X230" s="158"/>
      <c r="Y230" s="5"/>
    </row>
    <row r="231" spans="1:25" s="6" customFormat="1" ht="18" thickBot="1">
      <c r="A231" s="35"/>
      <c r="B231" s="210" t="s">
        <v>341</v>
      </c>
      <c r="C231" s="164" t="s">
        <v>499</v>
      </c>
      <c r="D231" s="68"/>
      <c r="E231" s="31">
        <v>1</v>
      </c>
      <c r="F231" s="213">
        <v>20</v>
      </c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17"/>
      <c r="R231" s="40"/>
      <c r="S231" s="15">
        <f t="shared" si="6"/>
        <v>20</v>
      </c>
      <c r="T231" s="28">
        <f t="shared" si="7"/>
        <v>20</v>
      </c>
      <c r="V231" s="26"/>
      <c r="W231"/>
      <c r="X231" s="158"/>
      <c r="Y231" s="26"/>
    </row>
    <row r="232" spans="1:25" s="6" customFormat="1" ht="18" thickBot="1">
      <c r="A232" s="35"/>
      <c r="B232" s="217" t="s">
        <v>500</v>
      </c>
      <c r="C232" s="180" t="s">
        <v>501</v>
      </c>
      <c r="D232" s="116"/>
      <c r="E232" s="31">
        <v>1</v>
      </c>
      <c r="F232" s="213">
        <v>20</v>
      </c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17"/>
      <c r="R232" s="40"/>
      <c r="S232" s="15">
        <f t="shared" si="6"/>
        <v>20</v>
      </c>
      <c r="T232" s="28">
        <f t="shared" si="7"/>
        <v>20</v>
      </c>
      <c r="V232" s="26"/>
      <c r="W232"/>
      <c r="X232" s="158"/>
      <c r="Y232" s="26"/>
    </row>
    <row r="233" spans="1:25" s="6" customFormat="1" ht="18" thickBot="1">
      <c r="A233" s="35"/>
      <c r="B233" s="210" t="s">
        <v>182</v>
      </c>
      <c r="C233" s="164" t="s">
        <v>502</v>
      </c>
      <c r="D233" s="68"/>
      <c r="E233" s="31">
        <v>1</v>
      </c>
      <c r="F233" s="213">
        <v>20</v>
      </c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17"/>
      <c r="S233" s="15">
        <f t="shared" si="6"/>
        <v>20</v>
      </c>
      <c r="T233" s="28">
        <f t="shared" si="7"/>
        <v>20</v>
      </c>
      <c r="V233" s="26"/>
      <c r="W233"/>
      <c r="X233" s="158"/>
      <c r="Y233" s="26"/>
    </row>
    <row r="234" spans="1:25" s="6" customFormat="1" ht="18" thickBot="1">
      <c r="A234" s="35"/>
      <c r="B234" s="210" t="s">
        <v>496</v>
      </c>
      <c r="C234" s="164" t="s">
        <v>503</v>
      </c>
      <c r="D234" s="68"/>
      <c r="E234" s="31">
        <v>1</v>
      </c>
      <c r="F234" s="213">
        <v>20</v>
      </c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17"/>
      <c r="S234" s="15">
        <f t="shared" si="6"/>
        <v>20</v>
      </c>
      <c r="T234" s="28">
        <f t="shared" si="7"/>
        <v>20</v>
      </c>
      <c r="V234" s="26"/>
      <c r="W234"/>
      <c r="X234" s="158"/>
      <c r="Y234" s="26"/>
    </row>
    <row r="235" spans="1:25" s="6" customFormat="1" ht="18" thickBot="1">
      <c r="A235" s="35"/>
      <c r="B235" s="210" t="s">
        <v>179</v>
      </c>
      <c r="C235" s="164" t="s">
        <v>338</v>
      </c>
      <c r="D235" s="116"/>
      <c r="E235" s="31">
        <v>1</v>
      </c>
      <c r="F235" s="213">
        <v>20</v>
      </c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17"/>
      <c r="R235" s="40"/>
      <c r="S235" s="15">
        <f t="shared" si="6"/>
        <v>20</v>
      </c>
      <c r="T235" s="28">
        <f t="shared" si="7"/>
        <v>20</v>
      </c>
      <c r="V235" s="26"/>
      <c r="W235"/>
      <c r="X235" s="158"/>
      <c r="Y235" s="26"/>
    </row>
    <row r="236" spans="1:25" s="6" customFormat="1" ht="18" thickBot="1">
      <c r="A236" s="35"/>
      <c r="B236" s="217" t="s">
        <v>504</v>
      </c>
      <c r="C236" s="180" t="s">
        <v>489</v>
      </c>
      <c r="D236" s="116"/>
      <c r="E236" s="31">
        <v>1</v>
      </c>
      <c r="F236" s="213"/>
      <c r="G236" s="24"/>
      <c r="H236" s="24"/>
      <c r="I236" s="24"/>
      <c r="J236" s="24"/>
      <c r="K236" s="24"/>
      <c r="L236" s="24"/>
      <c r="M236" s="24"/>
      <c r="N236" s="24"/>
      <c r="O236" s="24"/>
      <c r="P236" s="24">
        <v>20</v>
      </c>
      <c r="Q236" s="17"/>
      <c r="R236" s="40"/>
      <c r="S236" s="15">
        <f t="shared" si="6"/>
        <v>20</v>
      </c>
      <c r="T236" s="28">
        <f t="shared" si="7"/>
        <v>20</v>
      </c>
      <c r="V236" s="26"/>
      <c r="W236"/>
      <c r="X236" s="158"/>
      <c r="Y236" s="26"/>
    </row>
    <row r="237" spans="1:25" s="6" customFormat="1" ht="18" thickBot="1">
      <c r="A237" s="35"/>
      <c r="B237" s="210" t="s">
        <v>505</v>
      </c>
      <c r="C237" s="164" t="s">
        <v>227</v>
      </c>
      <c r="D237" s="68"/>
      <c r="E237" s="31">
        <v>1</v>
      </c>
      <c r="F237" s="213"/>
      <c r="G237" s="24"/>
      <c r="H237" s="24"/>
      <c r="I237" s="24"/>
      <c r="J237" s="24"/>
      <c r="K237" s="24"/>
      <c r="L237" s="24"/>
      <c r="M237" s="24"/>
      <c r="N237" s="24"/>
      <c r="O237" s="24"/>
      <c r="P237" s="36">
        <v>20</v>
      </c>
      <c r="Q237" s="17"/>
      <c r="S237" s="15">
        <f t="shared" si="6"/>
        <v>20</v>
      </c>
      <c r="T237" s="28">
        <f t="shared" si="7"/>
        <v>20</v>
      </c>
      <c r="V237" s="26"/>
      <c r="W237"/>
      <c r="X237" s="158"/>
      <c r="Y237" s="26"/>
    </row>
    <row r="238" spans="1:25" s="6" customFormat="1" ht="18" thickBot="1">
      <c r="A238" s="35"/>
      <c r="B238" s="210" t="s">
        <v>506</v>
      </c>
      <c r="C238" s="164" t="s">
        <v>189</v>
      </c>
      <c r="D238" s="68"/>
      <c r="E238" s="31">
        <v>1</v>
      </c>
      <c r="F238" s="213"/>
      <c r="G238" s="24"/>
      <c r="H238" s="24"/>
      <c r="I238" s="24"/>
      <c r="J238" s="24"/>
      <c r="K238" s="24"/>
      <c r="L238" s="24"/>
      <c r="M238" s="24"/>
      <c r="N238" s="24"/>
      <c r="O238" s="24">
        <v>20</v>
      </c>
      <c r="P238" s="36"/>
      <c r="Q238" s="17"/>
      <c r="S238" s="15">
        <f t="shared" si="6"/>
        <v>20</v>
      </c>
      <c r="T238" s="28">
        <f t="shared" si="7"/>
        <v>20</v>
      </c>
      <c r="V238" s="26"/>
      <c r="W238"/>
      <c r="X238" s="158"/>
      <c r="Y238" s="26"/>
    </row>
    <row r="239" spans="1:25" s="6" customFormat="1" ht="18" thickBot="1">
      <c r="A239" s="35"/>
      <c r="B239" s="210" t="s">
        <v>507</v>
      </c>
      <c r="C239" s="164" t="s">
        <v>492</v>
      </c>
      <c r="D239" s="68"/>
      <c r="E239" s="31">
        <v>1</v>
      </c>
      <c r="F239" s="213">
        <v>20</v>
      </c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17"/>
      <c r="R239" s="40"/>
      <c r="S239" s="15">
        <f t="shared" si="6"/>
        <v>20</v>
      </c>
      <c r="T239" s="28">
        <f t="shared" si="7"/>
        <v>20</v>
      </c>
      <c r="V239" s="26"/>
      <c r="W239"/>
      <c r="X239" s="158"/>
      <c r="Y239" s="26"/>
    </row>
    <row r="240" spans="1:25" s="6" customFormat="1" ht="18" thickBot="1">
      <c r="A240" s="218"/>
      <c r="B240" s="219" t="s">
        <v>508</v>
      </c>
      <c r="C240" s="220" t="s">
        <v>509</v>
      </c>
      <c r="D240" s="221"/>
      <c r="E240" s="41">
        <v>1</v>
      </c>
      <c r="F240" s="222">
        <v>20</v>
      </c>
      <c r="G240" s="118"/>
      <c r="H240" s="118"/>
      <c r="I240" s="118"/>
      <c r="J240" s="118"/>
      <c r="K240" s="118"/>
      <c r="L240" s="118"/>
      <c r="M240" s="118"/>
      <c r="N240" s="118"/>
      <c r="O240" s="118"/>
      <c r="P240" s="118"/>
      <c r="Q240" s="23"/>
      <c r="R240" s="40"/>
      <c r="S240" s="15">
        <f t="shared" si="6"/>
        <v>20</v>
      </c>
      <c r="T240" s="28">
        <f t="shared" si="7"/>
        <v>20</v>
      </c>
      <c r="V240" s="26"/>
      <c r="W240"/>
      <c r="X240" s="158"/>
      <c r="Y240" s="26"/>
    </row>
    <row r="241" spans="1:25" s="6" customFormat="1" ht="18" thickTop="1">
      <c r="A241" s="58"/>
      <c r="B241" s="223"/>
      <c r="C241" s="223"/>
      <c r="D241" s="58"/>
      <c r="E241" s="58"/>
      <c r="F241" s="119"/>
      <c r="G241" s="119"/>
      <c r="H241" s="119"/>
      <c r="I241" s="119"/>
      <c r="J241" s="119"/>
      <c r="K241" s="119"/>
      <c r="L241" s="119"/>
      <c r="M241" s="119"/>
      <c r="N241" s="119"/>
      <c r="O241" s="119"/>
      <c r="P241" s="119"/>
      <c r="Q241" s="58"/>
      <c r="R241" s="10"/>
      <c r="S241" s="56"/>
      <c r="T241" s="120"/>
      <c r="V241" s="26"/>
      <c r="W241"/>
      <c r="X241" s="158"/>
      <c r="Y241" s="26"/>
    </row>
    <row r="242" spans="1:25" s="6" customFormat="1" ht="17">
      <c r="A242" s="58"/>
      <c r="B242" s="223"/>
      <c r="C242" s="223"/>
      <c r="D242" s="58"/>
      <c r="E242" s="58"/>
      <c r="F242" s="119"/>
      <c r="G242" s="119"/>
      <c r="H242" s="119"/>
      <c r="I242" s="119"/>
      <c r="J242" s="119"/>
      <c r="K242" s="119"/>
      <c r="L242" s="119"/>
      <c r="M242" s="119"/>
      <c r="N242" s="119"/>
      <c r="O242" s="119"/>
      <c r="P242" s="119"/>
      <c r="Q242" s="58"/>
      <c r="R242" s="10"/>
      <c r="S242" s="56"/>
      <c r="T242" s="120"/>
      <c r="V242" s="26"/>
      <c r="W242"/>
      <c r="X242" s="158"/>
      <c r="Y242" s="26"/>
    </row>
    <row r="243" spans="1:25" s="6" customFormat="1" ht="17">
      <c r="A243" s="58"/>
      <c r="B243" s="223"/>
      <c r="C243" s="223"/>
      <c r="D243" s="58"/>
      <c r="E243" s="58"/>
      <c r="F243" s="119"/>
      <c r="G243" s="119"/>
      <c r="H243" s="119"/>
      <c r="I243" s="119"/>
      <c r="J243" s="119"/>
      <c r="K243" s="119"/>
      <c r="L243" s="119"/>
      <c r="M243" s="119"/>
      <c r="N243" s="119"/>
      <c r="O243" s="119"/>
      <c r="P243" s="119"/>
      <c r="Q243" s="58"/>
      <c r="R243" s="10"/>
      <c r="S243" s="56"/>
      <c r="T243" s="120"/>
      <c r="V243" s="26"/>
      <c r="W243"/>
      <c r="X243" s="158"/>
      <c r="Y243" s="26"/>
    </row>
    <row r="244" spans="1:25" s="6" customFormat="1" ht="17">
      <c r="A244" s="58"/>
      <c r="B244" s="224"/>
      <c r="C244" s="224"/>
      <c r="D244" s="58"/>
      <c r="E244" s="58"/>
      <c r="F244" s="119"/>
      <c r="G244" s="119"/>
      <c r="H244" s="119"/>
      <c r="I244" s="119"/>
      <c r="J244" s="119"/>
      <c r="K244" s="119"/>
      <c r="L244" s="119"/>
      <c r="M244" s="119"/>
      <c r="N244" s="119"/>
      <c r="O244" s="119"/>
      <c r="P244" s="119"/>
      <c r="Q244" s="58"/>
      <c r="R244" s="10"/>
      <c r="S244" s="56"/>
      <c r="T244" s="120"/>
      <c r="V244" s="26"/>
      <c r="W244"/>
      <c r="X244" s="158"/>
      <c r="Y244" s="26"/>
    </row>
    <row r="245" spans="1:25" s="6" customFormat="1" ht="17">
      <c r="A245" s="58"/>
      <c r="B245" s="224"/>
      <c r="C245" s="224"/>
      <c r="D245" s="58"/>
      <c r="E245" s="58"/>
      <c r="F245" s="119"/>
      <c r="G245" s="119"/>
      <c r="H245" s="119"/>
      <c r="I245" s="119"/>
      <c r="J245" s="119"/>
      <c r="K245" s="119"/>
      <c r="L245" s="119"/>
      <c r="M245" s="119"/>
      <c r="N245" s="119"/>
      <c r="O245" s="119"/>
      <c r="P245" s="119"/>
      <c r="Q245" s="58"/>
      <c r="R245" s="10"/>
      <c r="S245" s="56"/>
      <c r="T245" s="120"/>
      <c r="V245" s="26"/>
      <c r="W245"/>
      <c r="X245" s="158"/>
      <c r="Y245" s="26"/>
    </row>
    <row r="246" spans="1:25" s="6" customFormat="1" ht="17">
      <c r="A246" s="58"/>
      <c r="B246" s="224"/>
      <c r="C246" s="224"/>
      <c r="D246" s="58"/>
      <c r="E246" s="58"/>
      <c r="F246" s="119"/>
      <c r="G246" s="119"/>
      <c r="H246" s="119"/>
      <c r="I246" s="119"/>
      <c r="J246" s="119"/>
      <c r="K246" s="119"/>
      <c r="L246" s="119"/>
      <c r="M246" s="119"/>
      <c r="N246" s="119"/>
      <c r="O246" s="119"/>
      <c r="P246" s="119"/>
      <c r="Q246" s="58"/>
      <c r="R246" s="10"/>
      <c r="S246" s="56"/>
      <c r="T246" s="120"/>
      <c r="V246" s="26"/>
      <c r="W246"/>
      <c r="X246" s="158"/>
      <c r="Y246" s="26"/>
    </row>
    <row r="247" spans="1:25" s="6" customFormat="1" ht="17">
      <c r="A247" s="58"/>
      <c r="B247" s="224"/>
      <c r="C247" s="224"/>
      <c r="D247" s="58"/>
      <c r="E247" s="58"/>
      <c r="F247" s="119"/>
      <c r="G247" s="119"/>
      <c r="H247" s="119"/>
      <c r="I247" s="119"/>
      <c r="J247" s="119"/>
      <c r="K247" s="119"/>
      <c r="L247" s="119"/>
      <c r="M247" s="119"/>
      <c r="N247" s="119"/>
      <c r="O247" s="119"/>
      <c r="P247" s="119"/>
      <c r="Q247" s="58"/>
      <c r="R247" s="10"/>
      <c r="S247" s="56"/>
      <c r="T247" s="120"/>
      <c r="V247" s="26"/>
      <c r="W247"/>
      <c r="X247" s="158"/>
      <c r="Y247" s="26"/>
    </row>
    <row r="248" spans="1:25" s="6" customFormat="1" ht="17">
      <c r="A248" s="58"/>
      <c r="B248" s="224"/>
      <c r="C248" s="224"/>
      <c r="D248" s="58"/>
      <c r="E248" s="58"/>
      <c r="F248" s="119"/>
      <c r="G248" s="119"/>
      <c r="H248" s="119"/>
      <c r="I248" s="119"/>
      <c r="J248" s="119"/>
      <c r="K248" s="119"/>
      <c r="L248" s="119"/>
      <c r="M248" s="119"/>
      <c r="N248" s="119"/>
      <c r="O248" s="119"/>
      <c r="P248" s="119"/>
      <c r="Q248" s="58"/>
      <c r="R248" s="10"/>
      <c r="S248" s="56"/>
      <c r="T248" s="120"/>
      <c r="V248" s="26"/>
      <c r="W248"/>
      <c r="X248" s="158"/>
      <c r="Y248" s="26"/>
    </row>
    <row r="249" spans="1:25" s="6" customFormat="1" ht="17">
      <c r="A249" s="58"/>
      <c r="B249" s="224"/>
      <c r="C249" s="224"/>
      <c r="D249" s="58"/>
      <c r="E249" s="58"/>
      <c r="F249" s="119"/>
      <c r="G249" s="119"/>
      <c r="H249" s="119"/>
      <c r="I249" s="119"/>
      <c r="J249" s="119"/>
      <c r="K249" s="119"/>
      <c r="L249" s="119"/>
      <c r="M249" s="119"/>
      <c r="N249" s="119"/>
      <c r="O249" s="119"/>
      <c r="P249" s="119"/>
      <c r="Q249" s="58"/>
      <c r="R249" s="10"/>
      <c r="S249" s="56"/>
      <c r="T249" s="120"/>
      <c r="V249" s="26"/>
      <c r="W249"/>
      <c r="X249" s="158"/>
      <c r="Y249" s="26"/>
    </row>
    <row r="250" spans="1:25" s="6" customFormat="1" ht="17">
      <c r="A250" s="58"/>
      <c r="B250" s="224"/>
      <c r="C250" s="224"/>
      <c r="D250" s="58"/>
      <c r="E250" s="58"/>
      <c r="F250" s="119"/>
      <c r="G250" s="119"/>
      <c r="H250" s="119"/>
      <c r="I250" s="119"/>
      <c r="J250" s="119"/>
      <c r="K250" s="119"/>
      <c r="L250" s="119"/>
      <c r="M250" s="119"/>
      <c r="N250" s="119"/>
      <c r="O250" s="119"/>
      <c r="P250" s="119"/>
      <c r="Q250" s="58"/>
      <c r="R250" s="10"/>
      <c r="S250" s="56"/>
      <c r="T250" s="120"/>
      <c r="V250" s="26"/>
      <c r="W250"/>
      <c r="X250" s="158"/>
      <c r="Y250" s="26"/>
    </row>
    <row r="251" spans="1:25" s="6" customFormat="1" ht="17">
      <c r="A251" s="58"/>
      <c r="B251" s="224"/>
      <c r="C251" s="224"/>
      <c r="D251" s="58"/>
      <c r="E251" s="58"/>
      <c r="F251" s="119"/>
      <c r="G251" s="119"/>
      <c r="H251" s="119"/>
      <c r="I251" s="119"/>
      <c r="J251" s="119"/>
      <c r="K251" s="119"/>
      <c r="L251" s="119"/>
      <c r="M251" s="119"/>
      <c r="N251" s="119"/>
      <c r="O251" s="119"/>
      <c r="P251" s="119"/>
      <c r="Q251" s="58"/>
      <c r="R251" s="10"/>
      <c r="S251" s="56"/>
      <c r="T251" s="120"/>
      <c r="V251" s="26"/>
      <c r="W251"/>
      <c r="X251" s="158"/>
      <c r="Y251" s="26"/>
    </row>
    <row r="252" spans="1:25" s="6" customFormat="1" ht="17">
      <c r="A252" s="58"/>
      <c r="B252" s="223"/>
      <c r="C252" s="223"/>
      <c r="D252" s="58"/>
      <c r="E252" s="58"/>
      <c r="F252" s="119"/>
      <c r="G252" s="119"/>
      <c r="H252" s="119"/>
      <c r="I252" s="119"/>
      <c r="J252" s="119"/>
      <c r="K252" s="119"/>
      <c r="L252" s="119"/>
      <c r="M252" s="119"/>
      <c r="N252" s="119"/>
      <c r="O252" s="119"/>
      <c r="P252" s="119"/>
      <c r="Q252" s="58"/>
      <c r="R252" s="10"/>
      <c r="S252" s="56"/>
      <c r="T252" s="120"/>
      <c r="V252" s="26"/>
      <c r="W252"/>
      <c r="X252" s="158"/>
      <c r="Y252" s="26"/>
    </row>
    <row r="253" spans="1:25" s="6" customFormat="1" ht="17">
      <c r="A253" s="58"/>
      <c r="B253" s="224"/>
      <c r="C253" s="224"/>
      <c r="D253" s="58"/>
      <c r="E253" s="58"/>
      <c r="F253" s="119"/>
      <c r="G253" s="119"/>
      <c r="H253" s="119"/>
      <c r="I253" s="119"/>
      <c r="J253" s="119"/>
      <c r="K253" s="119"/>
      <c r="L253" s="119"/>
      <c r="M253" s="119"/>
      <c r="N253" s="119"/>
      <c r="O253" s="119"/>
      <c r="P253" s="119"/>
      <c r="Q253" s="58"/>
      <c r="R253" s="10"/>
      <c r="S253" s="56"/>
      <c r="T253" s="120"/>
      <c r="V253" s="26"/>
      <c r="W253"/>
      <c r="X253" s="158"/>
      <c r="Y253" s="26"/>
    </row>
    <row r="254" spans="1:25" s="6" customFormat="1" ht="17">
      <c r="A254" s="58"/>
      <c r="B254" s="224"/>
      <c r="C254" s="224"/>
      <c r="D254" s="58"/>
      <c r="E254" s="58"/>
      <c r="F254" s="119"/>
      <c r="G254" s="119"/>
      <c r="H254" s="119"/>
      <c r="I254" s="119"/>
      <c r="J254" s="119"/>
      <c r="K254" s="119"/>
      <c r="L254" s="119"/>
      <c r="M254" s="119"/>
      <c r="N254" s="119"/>
      <c r="O254" s="119"/>
      <c r="P254" s="119"/>
      <c r="Q254" s="58"/>
      <c r="R254" s="10"/>
      <c r="S254" s="56"/>
      <c r="T254" s="120"/>
      <c r="V254" s="26"/>
      <c r="W254"/>
      <c r="X254" s="158"/>
      <c r="Y254" s="26"/>
    </row>
    <row r="255" spans="1:25" s="6" customFormat="1" ht="17">
      <c r="A255" s="58"/>
      <c r="B255" s="224"/>
      <c r="C255" s="224"/>
      <c r="D255" s="58"/>
      <c r="E255" s="58"/>
      <c r="F255" s="119"/>
      <c r="G255" s="119"/>
      <c r="H255" s="119"/>
      <c r="I255" s="119"/>
      <c r="J255" s="119"/>
      <c r="K255" s="119"/>
      <c r="L255" s="119"/>
      <c r="M255" s="119"/>
      <c r="N255" s="119"/>
      <c r="O255" s="119"/>
      <c r="P255" s="119"/>
      <c r="Q255" s="58"/>
      <c r="R255" s="10"/>
      <c r="S255" s="56"/>
      <c r="T255" s="120"/>
      <c r="V255" s="26"/>
      <c r="W255"/>
      <c r="X255" s="158"/>
      <c r="Y255" s="26"/>
    </row>
    <row r="256" spans="1:25" s="6" customFormat="1" ht="17">
      <c r="A256" s="58"/>
      <c r="B256" s="224"/>
      <c r="C256" s="224"/>
      <c r="D256" s="58"/>
      <c r="E256" s="58"/>
      <c r="F256" s="119"/>
      <c r="G256" s="119"/>
      <c r="H256" s="119"/>
      <c r="I256" s="119"/>
      <c r="J256" s="119"/>
      <c r="K256" s="119"/>
      <c r="L256" s="119"/>
      <c r="M256" s="119"/>
      <c r="N256" s="119"/>
      <c r="O256" s="119"/>
      <c r="P256" s="119"/>
      <c r="Q256" s="58"/>
      <c r="R256" s="10"/>
      <c r="S256" s="56"/>
      <c r="T256" s="120"/>
      <c r="V256" s="26"/>
      <c r="W256"/>
      <c r="X256" s="158"/>
      <c r="Y256" s="26"/>
    </row>
    <row r="257" spans="1:25" s="6" customFormat="1" ht="17">
      <c r="A257" s="58"/>
      <c r="B257" s="224"/>
      <c r="C257" s="224"/>
      <c r="D257" s="58"/>
      <c r="E257" s="58"/>
      <c r="F257" s="119"/>
      <c r="G257" s="119"/>
      <c r="H257" s="119"/>
      <c r="I257" s="119"/>
      <c r="J257" s="119"/>
      <c r="K257" s="119"/>
      <c r="L257" s="119"/>
      <c r="M257" s="119"/>
      <c r="N257" s="119"/>
      <c r="O257" s="119"/>
      <c r="P257" s="119"/>
      <c r="Q257" s="58"/>
      <c r="R257" s="10"/>
      <c r="S257" s="56"/>
      <c r="T257" s="120"/>
      <c r="V257" s="26"/>
      <c r="W257"/>
      <c r="X257" s="158"/>
      <c r="Y257" s="26"/>
    </row>
    <row r="258" spans="1:25" s="6" customFormat="1" ht="17">
      <c r="A258" s="58"/>
      <c r="B258" s="224"/>
      <c r="C258" s="224"/>
      <c r="D258" s="58"/>
      <c r="E258" s="58"/>
      <c r="F258" s="119"/>
      <c r="G258" s="119"/>
      <c r="H258" s="119"/>
      <c r="I258" s="119"/>
      <c r="J258" s="119"/>
      <c r="K258" s="119"/>
      <c r="L258" s="119"/>
      <c r="M258" s="119"/>
      <c r="N258" s="119"/>
      <c r="O258" s="119"/>
      <c r="P258" s="119"/>
      <c r="Q258" s="58"/>
      <c r="R258" s="10"/>
      <c r="S258" s="56"/>
      <c r="T258" s="120"/>
      <c r="V258" s="26"/>
      <c r="W258"/>
      <c r="X258" s="158"/>
      <c r="Y258" s="26"/>
    </row>
    <row r="259" spans="1:25" s="6" customFormat="1" ht="17">
      <c r="A259" s="58"/>
      <c r="B259" s="224"/>
      <c r="C259" s="224"/>
      <c r="D259" s="58"/>
      <c r="E259" s="58"/>
      <c r="F259" s="119"/>
      <c r="G259" s="119"/>
      <c r="H259" s="119"/>
      <c r="I259" s="119"/>
      <c r="J259" s="119"/>
      <c r="K259" s="119"/>
      <c r="L259" s="119"/>
      <c r="M259" s="119"/>
      <c r="N259" s="119"/>
      <c r="O259" s="119"/>
      <c r="P259" s="119"/>
      <c r="Q259" s="58"/>
      <c r="R259" s="10"/>
      <c r="S259" s="56"/>
      <c r="T259" s="120"/>
      <c r="V259" s="26"/>
      <c r="W259"/>
      <c r="X259" s="158"/>
      <c r="Y259" s="26"/>
    </row>
    <row r="260" spans="1:25" s="6" customFormat="1" ht="17">
      <c r="A260" s="58"/>
      <c r="B260" s="224"/>
      <c r="C260" s="224"/>
      <c r="D260" s="58"/>
      <c r="E260" s="58"/>
      <c r="F260" s="119"/>
      <c r="G260" s="119"/>
      <c r="H260" s="119"/>
      <c r="I260" s="119"/>
      <c r="J260" s="119"/>
      <c r="K260" s="119"/>
      <c r="L260" s="119"/>
      <c r="M260" s="119"/>
      <c r="N260" s="119"/>
      <c r="O260" s="119"/>
      <c r="P260" s="119"/>
      <c r="Q260" s="58"/>
      <c r="R260" s="10"/>
      <c r="S260" s="56"/>
      <c r="T260" s="120"/>
      <c r="V260" s="26"/>
      <c r="W260"/>
      <c r="X260" s="158"/>
      <c r="Y260" s="26"/>
    </row>
    <row r="261" spans="1:25" s="6" customFormat="1" ht="17">
      <c r="A261" s="58"/>
      <c r="B261" s="224"/>
      <c r="C261" s="224"/>
      <c r="D261" s="58"/>
      <c r="E261" s="58"/>
      <c r="F261" s="119"/>
      <c r="G261" s="119"/>
      <c r="H261" s="119"/>
      <c r="I261" s="119"/>
      <c r="J261" s="119"/>
      <c r="K261" s="119"/>
      <c r="L261" s="119"/>
      <c r="M261" s="119"/>
      <c r="N261" s="119"/>
      <c r="O261" s="119"/>
      <c r="P261" s="119"/>
      <c r="Q261" s="58"/>
      <c r="R261" s="10"/>
      <c r="S261" s="56"/>
      <c r="T261" s="120"/>
      <c r="V261" s="26"/>
      <c r="W261"/>
      <c r="X261" s="158"/>
      <c r="Y261" s="26"/>
    </row>
    <row r="262" spans="1:25" s="6" customFormat="1" ht="17">
      <c r="A262" s="58"/>
      <c r="B262" s="224"/>
      <c r="C262" s="224"/>
      <c r="D262" s="58"/>
      <c r="E262" s="58"/>
      <c r="F262" s="119"/>
      <c r="G262" s="119"/>
      <c r="H262" s="119"/>
      <c r="I262" s="119"/>
      <c r="J262" s="119"/>
      <c r="K262" s="119"/>
      <c r="L262" s="119"/>
      <c r="M262" s="119"/>
      <c r="N262" s="119"/>
      <c r="O262" s="119"/>
      <c r="P262" s="119"/>
      <c r="Q262" s="58"/>
      <c r="R262" s="10"/>
      <c r="S262" s="56"/>
      <c r="T262" s="120"/>
      <c r="V262" s="26"/>
      <c r="W262"/>
      <c r="X262" s="158"/>
      <c r="Y262" s="26"/>
    </row>
    <row r="263" spans="1:25" s="6" customFormat="1" ht="17">
      <c r="A263" s="58"/>
      <c r="B263" s="223"/>
      <c r="C263" s="223"/>
      <c r="D263" s="58"/>
      <c r="E263" s="58"/>
      <c r="F263" s="119"/>
      <c r="G263" s="119"/>
      <c r="H263" s="119"/>
      <c r="I263" s="119"/>
      <c r="J263" s="119"/>
      <c r="K263" s="119"/>
      <c r="L263" s="119"/>
      <c r="M263" s="119"/>
      <c r="N263" s="119"/>
      <c r="O263" s="119"/>
      <c r="P263" s="119"/>
      <c r="Q263" s="58"/>
      <c r="R263" s="10"/>
      <c r="S263" s="56"/>
      <c r="T263" s="120"/>
      <c r="V263" s="26"/>
      <c r="W263"/>
      <c r="X263" s="158"/>
      <c r="Y263" s="26"/>
    </row>
    <row r="264" spans="1:25" s="6" customFormat="1" ht="17">
      <c r="A264" s="58"/>
      <c r="B264" s="223"/>
      <c r="C264" s="223"/>
      <c r="D264" s="58"/>
      <c r="E264" s="58"/>
      <c r="F264" s="119"/>
      <c r="G264" s="119"/>
      <c r="H264" s="119"/>
      <c r="I264" s="119"/>
      <c r="J264" s="119"/>
      <c r="K264" s="119"/>
      <c r="L264" s="119"/>
      <c r="M264" s="119"/>
      <c r="N264" s="119"/>
      <c r="O264" s="119"/>
      <c r="P264" s="119"/>
      <c r="Q264" s="58"/>
      <c r="R264" s="10"/>
      <c r="S264" s="56"/>
      <c r="T264" s="120"/>
      <c r="V264" s="26"/>
      <c r="W264"/>
      <c r="X264" s="158"/>
      <c r="Y264" s="26"/>
    </row>
    <row r="265" spans="1:25" s="6" customFormat="1" ht="17">
      <c r="A265" s="58"/>
      <c r="B265" s="224"/>
      <c r="C265" s="224"/>
      <c r="D265" s="58"/>
      <c r="E265" s="58"/>
      <c r="F265" s="119"/>
      <c r="G265" s="119"/>
      <c r="H265" s="119"/>
      <c r="I265" s="119"/>
      <c r="J265" s="119"/>
      <c r="K265" s="119"/>
      <c r="L265" s="119"/>
      <c r="M265" s="119"/>
      <c r="N265" s="119"/>
      <c r="O265" s="119"/>
      <c r="P265" s="119"/>
      <c r="Q265" s="58"/>
      <c r="R265" s="10"/>
      <c r="S265" s="56"/>
      <c r="T265" s="120"/>
      <c r="V265" s="26"/>
      <c r="W265"/>
      <c r="X265" s="158"/>
      <c r="Y265" s="26"/>
    </row>
    <row r="266" spans="1:25" s="6" customFormat="1" ht="17">
      <c r="A266" s="58"/>
      <c r="B266" s="224"/>
      <c r="C266" s="224"/>
      <c r="D266" s="58"/>
      <c r="E266" s="58"/>
      <c r="F266" s="119"/>
      <c r="G266" s="119"/>
      <c r="H266" s="119"/>
      <c r="I266" s="119"/>
      <c r="J266" s="119"/>
      <c r="K266" s="119"/>
      <c r="L266" s="119"/>
      <c r="M266" s="119"/>
      <c r="N266" s="119"/>
      <c r="O266" s="119"/>
      <c r="P266" s="119"/>
      <c r="Q266" s="58"/>
      <c r="R266" s="10"/>
      <c r="S266" s="56"/>
      <c r="T266" s="120"/>
      <c r="V266" s="26"/>
      <c r="W266"/>
      <c r="X266" s="158"/>
      <c r="Y266" s="26"/>
    </row>
    <row r="267" spans="1:25" s="6" customFormat="1" ht="17">
      <c r="A267" s="58"/>
      <c r="B267" s="224"/>
      <c r="C267" s="224"/>
      <c r="D267" s="58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V267" s="26"/>
      <c r="W267"/>
      <c r="X267" s="158"/>
      <c r="Y267" s="26"/>
    </row>
    <row r="268" spans="1:25" ht="17">
      <c r="A268" s="122"/>
      <c r="B268" s="225"/>
      <c r="C268" s="225"/>
      <c r="D268" s="58"/>
      <c r="E268" s="122"/>
      <c r="F268" s="122"/>
      <c r="G268" s="122"/>
      <c r="H268" s="122"/>
      <c r="I268" s="122"/>
      <c r="J268" s="122"/>
      <c r="K268" s="122"/>
      <c r="L268" s="122"/>
      <c r="M268" s="122"/>
      <c r="N268" s="122"/>
      <c r="O268" s="122"/>
      <c r="P268" s="122"/>
      <c r="Q268" s="122"/>
      <c r="R268" s="123"/>
      <c r="S268" s="123"/>
      <c r="T268" s="123"/>
    </row>
    <row r="269" spans="1:25" ht="17">
      <c r="A269" s="122"/>
      <c r="B269" s="224"/>
      <c r="C269" s="224"/>
      <c r="D269" s="58"/>
      <c r="E269" s="122"/>
      <c r="F269" s="122"/>
      <c r="G269" s="122"/>
      <c r="H269" s="122"/>
      <c r="I269" s="122"/>
      <c r="J269" s="122"/>
      <c r="K269" s="122"/>
      <c r="L269" s="122"/>
      <c r="M269" s="122"/>
      <c r="N269" s="122"/>
      <c r="O269" s="122"/>
      <c r="P269" s="122"/>
      <c r="Q269" s="122"/>
      <c r="R269" s="123"/>
      <c r="S269" s="123"/>
      <c r="T269" s="123"/>
    </row>
    <row r="270" spans="1:25" ht="17">
      <c r="A270" s="122"/>
      <c r="B270" s="224"/>
      <c r="C270" s="224"/>
      <c r="D270" s="58"/>
      <c r="E270" s="122"/>
      <c r="F270" s="122"/>
      <c r="G270" s="122"/>
      <c r="H270" s="122"/>
      <c r="I270" s="122"/>
      <c r="J270" s="122"/>
      <c r="K270" s="122"/>
      <c r="L270" s="122"/>
      <c r="M270" s="122"/>
      <c r="N270" s="122"/>
      <c r="O270" s="122"/>
      <c r="P270" s="122"/>
      <c r="Q270" s="122"/>
      <c r="R270" s="123"/>
      <c r="S270" s="123"/>
      <c r="T270" s="123"/>
    </row>
    <row r="271" spans="1:25" ht="17">
      <c r="A271" s="122"/>
      <c r="B271" s="224"/>
      <c r="C271" s="224"/>
      <c r="D271" s="58"/>
      <c r="E271" s="122"/>
      <c r="F271" s="122"/>
      <c r="G271" s="122"/>
      <c r="H271" s="122"/>
      <c r="I271" s="122"/>
      <c r="J271" s="122"/>
      <c r="K271" s="122"/>
      <c r="L271" s="122"/>
      <c r="M271" s="122"/>
      <c r="N271" s="122"/>
      <c r="O271" s="122"/>
      <c r="P271" s="122"/>
      <c r="Q271" s="122"/>
      <c r="R271" s="123"/>
      <c r="S271" s="123"/>
      <c r="T271" s="123"/>
    </row>
    <row r="272" spans="1:25" ht="17">
      <c r="A272" s="122"/>
      <c r="B272" s="224"/>
      <c r="C272" s="224"/>
      <c r="D272" s="58"/>
      <c r="E272" s="122"/>
      <c r="F272" s="122"/>
      <c r="G272" s="122"/>
      <c r="H272" s="122"/>
      <c r="I272" s="122"/>
      <c r="J272" s="122"/>
      <c r="K272" s="122"/>
      <c r="L272" s="122"/>
      <c r="M272" s="122"/>
      <c r="N272" s="122"/>
      <c r="O272" s="122"/>
      <c r="P272" s="122"/>
      <c r="Q272" s="122"/>
      <c r="R272" s="123"/>
      <c r="S272" s="123"/>
      <c r="T272" s="123"/>
    </row>
    <row r="273" spans="1:20" customFormat="1" ht="17">
      <c r="A273" s="122"/>
      <c r="B273" s="224"/>
      <c r="C273" s="224"/>
      <c r="D273" s="58"/>
      <c r="E273" s="122"/>
      <c r="F273" s="122"/>
      <c r="G273" s="122"/>
      <c r="H273" s="122"/>
      <c r="I273" s="122"/>
      <c r="J273" s="122"/>
      <c r="K273" s="122"/>
      <c r="L273" s="122"/>
      <c r="M273" s="122"/>
      <c r="N273" s="122"/>
      <c r="O273" s="122"/>
      <c r="P273" s="122"/>
      <c r="Q273" s="122"/>
      <c r="R273" s="123"/>
      <c r="S273" s="123"/>
      <c r="T273" s="123"/>
    </row>
    <row r="274" spans="1:20" customFormat="1" ht="17">
      <c r="A274" s="122"/>
      <c r="B274" s="224"/>
      <c r="C274" s="224"/>
      <c r="D274" s="58"/>
      <c r="E274" s="122"/>
      <c r="F274" s="122"/>
      <c r="G274" s="122"/>
      <c r="H274" s="122"/>
      <c r="I274" s="122"/>
      <c r="J274" s="122"/>
      <c r="K274" s="122"/>
      <c r="L274" s="122"/>
      <c r="M274" s="122"/>
      <c r="N274" s="122"/>
      <c r="O274" s="122"/>
      <c r="P274" s="122"/>
      <c r="Q274" s="122"/>
      <c r="R274" s="123"/>
      <c r="S274" s="123"/>
      <c r="T274" s="123"/>
    </row>
    <row r="275" spans="1:20" customFormat="1" ht="17">
      <c r="A275" s="122"/>
      <c r="B275" s="224"/>
      <c r="C275" s="224"/>
      <c r="D275" s="58"/>
      <c r="E275" s="122"/>
      <c r="F275" s="122"/>
      <c r="G275" s="122"/>
      <c r="H275" s="122"/>
      <c r="I275" s="122"/>
      <c r="J275" s="122"/>
      <c r="K275" s="122"/>
      <c r="L275" s="122"/>
      <c r="M275" s="122"/>
      <c r="N275" s="122"/>
      <c r="O275" s="122"/>
      <c r="P275" s="122"/>
      <c r="Q275" s="122"/>
      <c r="R275" s="123"/>
      <c r="S275" s="123"/>
      <c r="T275" s="123"/>
    </row>
    <row r="276" spans="1:20" customFormat="1" ht="17">
      <c r="A276" s="122"/>
      <c r="B276" s="224"/>
      <c r="C276" s="224"/>
      <c r="D276" s="58"/>
      <c r="E276" s="122"/>
      <c r="F276" s="122"/>
      <c r="G276" s="122"/>
      <c r="H276" s="122"/>
      <c r="I276" s="122"/>
      <c r="J276" s="122"/>
      <c r="K276" s="122"/>
      <c r="L276" s="122"/>
      <c r="M276" s="122"/>
      <c r="N276" s="122"/>
      <c r="O276" s="122"/>
      <c r="P276" s="122"/>
      <c r="Q276" s="122"/>
      <c r="R276" s="123"/>
      <c r="S276" s="123"/>
      <c r="T276" s="123"/>
    </row>
    <row r="277" spans="1:20" customFormat="1" ht="17">
      <c r="A277" s="122"/>
      <c r="B277" s="224"/>
      <c r="C277" s="224"/>
      <c r="D277" s="58"/>
      <c r="E277" s="122"/>
      <c r="F277" s="122"/>
      <c r="G277" s="122"/>
      <c r="H277" s="122"/>
      <c r="I277" s="122"/>
      <c r="J277" s="122"/>
      <c r="K277" s="122"/>
      <c r="L277" s="122"/>
      <c r="M277" s="122"/>
      <c r="N277" s="122"/>
      <c r="O277" s="122"/>
      <c r="P277" s="122"/>
      <c r="Q277" s="122"/>
      <c r="R277" s="123"/>
      <c r="S277" s="123"/>
      <c r="T277" s="123"/>
    </row>
    <row r="278" spans="1:20" customFormat="1" ht="21" customHeight="1">
      <c r="A278" s="122"/>
      <c r="B278" s="224"/>
      <c r="C278" s="224"/>
      <c r="D278" s="58"/>
      <c r="E278" s="122"/>
      <c r="F278" s="122"/>
      <c r="G278" s="122"/>
      <c r="H278" s="122"/>
      <c r="I278" s="122"/>
      <c r="J278" s="122"/>
      <c r="K278" s="122"/>
      <c r="L278" s="122"/>
      <c r="M278" s="122"/>
      <c r="N278" s="122"/>
      <c r="O278" s="122"/>
      <c r="P278" s="122"/>
      <c r="Q278" s="122"/>
      <c r="R278" s="123"/>
      <c r="S278" s="123"/>
      <c r="T278" s="123"/>
    </row>
    <row r="279" spans="1:20" customFormat="1" ht="21" customHeight="1">
      <c r="A279" s="122"/>
      <c r="B279" s="224"/>
      <c r="C279" s="224"/>
      <c r="D279" s="58"/>
      <c r="E279" s="122"/>
      <c r="F279" s="122"/>
      <c r="G279" s="122"/>
      <c r="H279" s="122"/>
      <c r="I279" s="122"/>
      <c r="J279" s="122"/>
      <c r="K279" s="122"/>
      <c r="L279" s="122"/>
      <c r="M279" s="122"/>
      <c r="N279" s="122"/>
      <c r="O279" s="122"/>
      <c r="P279" s="122"/>
      <c r="Q279" s="122"/>
      <c r="R279" s="123"/>
      <c r="S279" s="123"/>
      <c r="T279" s="123"/>
    </row>
    <row r="280" spans="1:20" customFormat="1" ht="21" customHeight="1">
      <c r="A280" s="122"/>
      <c r="B280" s="224"/>
      <c r="C280" s="224"/>
      <c r="D280" s="58"/>
      <c r="E280" s="122"/>
      <c r="F280" s="122"/>
      <c r="G280" s="122"/>
      <c r="H280" s="122"/>
      <c r="I280" s="122"/>
      <c r="J280" s="122"/>
      <c r="K280" s="122"/>
      <c r="L280" s="122"/>
      <c r="M280" s="122"/>
      <c r="N280" s="122"/>
      <c r="O280" s="122"/>
      <c r="P280" s="122"/>
      <c r="Q280" s="122"/>
      <c r="R280" s="123"/>
      <c r="S280" s="123"/>
      <c r="T280" s="123"/>
    </row>
    <row r="281" spans="1:20" customFormat="1" ht="21" customHeight="1">
      <c r="A281" s="122"/>
      <c r="B281" s="224"/>
      <c r="C281" s="224"/>
      <c r="D281" s="58"/>
      <c r="E281" s="122"/>
      <c r="F281" s="122"/>
      <c r="G281" s="122"/>
      <c r="H281" s="122"/>
      <c r="I281" s="122"/>
      <c r="J281" s="122"/>
      <c r="K281" s="122"/>
      <c r="L281" s="122"/>
      <c r="M281" s="122"/>
      <c r="N281" s="122"/>
      <c r="O281" s="122"/>
      <c r="P281" s="122"/>
      <c r="Q281" s="122"/>
      <c r="R281" s="123"/>
      <c r="S281" s="123"/>
      <c r="T281" s="123"/>
    </row>
    <row r="282" spans="1:20" customFormat="1" ht="21" customHeight="1">
      <c r="A282" s="122"/>
      <c r="B282" s="224"/>
      <c r="C282" s="224"/>
      <c r="D282" s="58"/>
      <c r="E282" s="122"/>
      <c r="F282" s="122"/>
      <c r="G282" s="122"/>
      <c r="H282" s="122"/>
      <c r="I282" s="122"/>
      <c r="J282" s="122"/>
      <c r="K282" s="122"/>
      <c r="L282" s="122"/>
      <c r="M282" s="122"/>
      <c r="N282" s="122"/>
      <c r="O282" s="122"/>
      <c r="P282" s="122"/>
      <c r="Q282" s="122"/>
      <c r="R282" s="123"/>
      <c r="S282" s="123"/>
      <c r="T282" s="123"/>
    </row>
    <row r="283" spans="1:20" customFormat="1" ht="21" customHeight="1">
      <c r="A283" s="122"/>
      <c r="B283" s="224"/>
      <c r="C283" s="224"/>
      <c r="D283" s="58"/>
      <c r="E283" s="122"/>
      <c r="F283" s="122"/>
      <c r="G283" s="122"/>
      <c r="H283" s="122"/>
      <c r="I283" s="122"/>
      <c r="J283" s="122"/>
      <c r="K283" s="122"/>
      <c r="L283" s="122"/>
      <c r="M283" s="122"/>
      <c r="N283" s="122"/>
      <c r="O283" s="122"/>
      <c r="P283" s="122"/>
      <c r="Q283" s="122"/>
      <c r="R283" s="123"/>
      <c r="S283" s="123"/>
      <c r="T283" s="123"/>
    </row>
    <row r="284" spans="1:20" customFormat="1" ht="21" customHeight="1">
      <c r="A284" s="122"/>
      <c r="B284" s="224"/>
      <c r="C284" s="224"/>
      <c r="D284" s="58"/>
      <c r="E284" s="122"/>
      <c r="F284" s="122"/>
      <c r="G284" s="122"/>
      <c r="H284" s="122"/>
      <c r="I284" s="122"/>
      <c r="J284" s="122"/>
      <c r="K284" s="122"/>
      <c r="L284" s="122"/>
      <c r="M284" s="122"/>
      <c r="N284" s="122"/>
      <c r="O284" s="122"/>
      <c r="P284" s="122"/>
      <c r="Q284" s="122"/>
      <c r="R284" s="123"/>
      <c r="S284" s="123"/>
      <c r="T284" s="123"/>
    </row>
    <row r="285" spans="1:20" customFormat="1" ht="21" customHeight="1">
      <c r="A285" s="122"/>
      <c r="B285" s="224"/>
      <c r="C285" s="224"/>
      <c r="D285" s="58"/>
      <c r="E285" s="122"/>
      <c r="F285" s="122"/>
      <c r="G285" s="122"/>
      <c r="H285" s="122"/>
      <c r="I285" s="122"/>
      <c r="J285" s="122"/>
      <c r="K285" s="122"/>
      <c r="L285" s="122"/>
      <c r="M285" s="122"/>
      <c r="N285" s="122"/>
      <c r="O285" s="122"/>
      <c r="P285" s="122"/>
      <c r="Q285" s="122"/>
      <c r="R285" s="123"/>
      <c r="S285" s="123"/>
      <c r="T285" s="123"/>
    </row>
    <row r="286" spans="1:20" customFormat="1" ht="21" customHeight="1">
      <c r="A286" s="122"/>
      <c r="B286" s="224"/>
      <c r="C286" s="224"/>
      <c r="D286" s="58"/>
      <c r="E286" s="122"/>
      <c r="F286" s="122"/>
      <c r="G286" s="122"/>
      <c r="H286" s="122"/>
      <c r="I286" s="122"/>
      <c r="J286" s="122"/>
      <c r="K286" s="122"/>
      <c r="L286" s="122"/>
      <c r="M286" s="122"/>
      <c r="N286" s="122"/>
      <c r="O286" s="122"/>
      <c r="P286" s="122"/>
      <c r="Q286" s="122"/>
      <c r="R286" s="123"/>
      <c r="S286" s="123"/>
      <c r="T286" s="123"/>
    </row>
    <row r="287" spans="1:20" customFormat="1" ht="21" customHeight="1">
      <c r="A287" s="122"/>
      <c r="B287" s="224"/>
      <c r="C287" s="224"/>
      <c r="D287" s="58"/>
      <c r="E287" s="122"/>
      <c r="F287" s="122"/>
      <c r="G287" s="122"/>
      <c r="H287" s="122"/>
      <c r="I287" s="122"/>
      <c r="J287" s="122"/>
      <c r="K287" s="122"/>
      <c r="L287" s="122"/>
      <c r="M287" s="122"/>
      <c r="N287" s="122"/>
      <c r="O287" s="122"/>
      <c r="P287" s="122"/>
      <c r="Q287" s="122"/>
      <c r="R287" s="123"/>
      <c r="S287" s="123"/>
      <c r="T287" s="123"/>
    </row>
    <row r="288" spans="1:20" customFormat="1" ht="21" customHeight="1">
      <c r="A288" s="122"/>
      <c r="B288" s="224"/>
      <c r="C288" s="224"/>
      <c r="D288" s="58"/>
      <c r="E288" s="122"/>
      <c r="F288" s="122"/>
      <c r="G288" s="122"/>
      <c r="H288" s="122"/>
      <c r="I288" s="122"/>
      <c r="J288" s="122"/>
      <c r="K288" s="122"/>
      <c r="L288" s="122"/>
      <c r="M288" s="122"/>
      <c r="N288" s="122"/>
      <c r="O288" s="122"/>
      <c r="P288" s="122"/>
      <c r="Q288" s="122"/>
      <c r="R288" s="123"/>
      <c r="S288" s="123"/>
      <c r="T288" s="123"/>
    </row>
    <row r="289" spans="1:20" customFormat="1" ht="21" customHeight="1">
      <c r="A289" s="122"/>
      <c r="B289" s="224"/>
      <c r="C289" s="224"/>
      <c r="D289" s="58"/>
      <c r="E289" s="122"/>
      <c r="F289" s="122"/>
      <c r="G289" s="122"/>
      <c r="H289" s="122"/>
      <c r="I289" s="122"/>
      <c r="J289" s="122"/>
      <c r="K289" s="122"/>
      <c r="L289" s="122"/>
      <c r="M289" s="122"/>
      <c r="N289" s="122"/>
      <c r="O289" s="122"/>
      <c r="P289" s="122"/>
      <c r="Q289" s="122"/>
      <c r="R289" s="123"/>
      <c r="S289" s="123"/>
      <c r="T289" s="123"/>
    </row>
    <row r="290" spans="1:20" customFormat="1" ht="21" customHeight="1">
      <c r="A290" s="122"/>
      <c r="B290" s="224"/>
      <c r="C290" s="224"/>
      <c r="D290" s="58"/>
      <c r="E290" s="122"/>
      <c r="F290" s="122"/>
      <c r="G290" s="122"/>
      <c r="H290" s="122"/>
      <c r="I290" s="122"/>
      <c r="J290" s="122"/>
      <c r="K290" s="122"/>
      <c r="L290" s="122"/>
      <c r="M290" s="122"/>
      <c r="N290" s="122"/>
      <c r="O290" s="122"/>
      <c r="P290" s="122"/>
      <c r="Q290" s="122"/>
      <c r="R290" s="123"/>
      <c r="S290" s="123"/>
      <c r="T290" s="123"/>
    </row>
    <row r="291" spans="1:20" customFormat="1" ht="21" customHeight="1">
      <c r="A291" s="122"/>
      <c r="B291" s="224"/>
      <c r="C291" s="224"/>
      <c r="D291" s="58"/>
      <c r="E291" s="122"/>
      <c r="F291" s="122"/>
      <c r="G291" s="122"/>
      <c r="H291" s="122"/>
      <c r="I291" s="122"/>
      <c r="J291" s="122"/>
      <c r="K291" s="122"/>
      <c r="L291" s="122"/>
      <c r="M291" s="122"/>
      <c r="N291" s="122"/>
      <c r="O291" s="122"/>
      <c r="P291" s="122"/>
      <c r="Q291" s="122"/>
      <c r="R291" s="123"/>
      <c r="S291" s="123"/>
      <c r="T291" s="123"/>
    </row>
    <row r="292" spans="1:20" customFormat="1" ht="21" customHeight="1">
      <c r="A292" s="122"/>
      <c r="B292" s="224"/>
      <c r="C292" s="224"/>
      <c r="D292" s="58"/>
      <c r="E292" s="122"/>
      <c r="F292" s="122"/>
      <c r="G292" s="122"/>
      <c r="H292" s="122"/>
      <c r="I292" s="122"/>
      <c r="J292" s="122"/>
      <c r="K292" s="122"/>
      <c r="L292" s="122"/>
      <c r="M292" s="122"/>
      <c r="N292" s="122"/>
      <c r="O292" s="122"/>
      <c r="P292" s="122"/>
      <c r="Q292" s="122"/>
      <c r="R292" s="123"/>
      <c r="S292" s="123"/>
      <c r="T292" s="123"/>
    </row>
    <row r="293" spans="1:20" customFormat="1" ht="21" customHeight="1">
      <c r="A293" s="122"/>
      <c r="B293" s="224"/>
      <c r="C293" s="224"/>
      <c r="D293" s="58"/>
      <c r="E293" s="122"/>
      <c r="F293" s="122"/>
      <c r="G293" s="122"/>
      <c r="H293" s="122"/>
      <c r="I293" s="122"/>
      <c r="J293" s="122"/>
      <c r="K293" s="122"/>
      <c r="L293" s="122"/>
      <c r="M293" s="122"/>
      <c r="N293" s="122"/>
      <c r="O293" s="122"/>
      <c r="P293" s="122"/>
      <c r="Q293" s="122"/>
      <c r="R293" s="123"/>
      <c r="S293" s="123"/>
      <c r="T293" s="123"/>
    </row>
    <row r="294" spans="1:20" customFormat="1" ht="21" customHeight="1">
      <c r="A294" s="122"/>
      <c r="B294" s="224"/>
      <c r="C294" s="224"/>
      <c r="D294" s="58"/>
      <c r="E294" s="122"/>
      <c r="F294" s="122"/>
      <c r="G294" s="122"/>
      <c r="H294" s="122"/>
      <c r="I294" s="122"/>
      <c r="J294" s="122"/>
      <c r="K294" s="122"/>
      <c r="L294" s="122"/>
      <c r="M294" s="122"/>
      <c r="N294" s="122"/>
      <c r="O294" s="122"/>
      <c r="P294" s="122"/>
      <c r="Q294" s="122"/>
      <c r="R294" s="123"/>
      <c r="S294" s="123"/>
      <c r="T294" s="123"/>
    </row>
    <row r="295" spans="1:20" customFormat="1" ht="21" customHeight="1">
      <c r="A295" s="122"/>
      <c r="B295" s="224"/>
      <c r="C295" s="224"/>
      <c r="D295" s="58"/>
      <c r="E295" s="122"/>
      <c r="F295" s="122"/>
      <c r="G295" s="122"/>
      <c r="H295" s="122"/>
      <c r="I295" s="122"/>
      <c r="J295" s="122"/>
      <c r="K295" s="122"/>
      <c r="L295" s="122"/>
      <c r="M295" s="122"/>
      <c r="N295" s="122"/>
      <c r="O295" s="122"/>
      <c r="P295" s="122"/>
      <c r="Q295" s="122"/>
      <c r="R295" s="123"/>
      <c r="S295" s="123"/>
      <c r="T295" s="123"/>
    </row>
    <row r="296" spans="1:20" customFormat="1" ht="21" customHeight="1">
      <c r="A296" s="122"/>
      <c r="B296" s="224"/>
      <c r="C296" s="224"/>
      <c r="D296" s="58"/>
      <c r="E296" s="122"/>
      <c r="F296" s="122"/>
      <c r="G296" s="122"/>
      <c r="H296" s="122"/>
      <c r="I296" s="122"/>
      <c r="J296" s="122"/>
      <c r="K296" s="122"/>
      <c r="L296" s="122"/>
      <c r="M296" s="122"/>
      <c r="N296" s="122"/>
      <c r="O296" s="122"/>
      <c r="P296" s="122"/>
      <c r="Q296" s="122"/>
      <c r="R296" s="123"/>
      <c r="S296" s="123"/>
      <c r="T296" s="123"/>
    </row>
    <row r="297" spans="1:20" customFormat="1" ht="21" customHeight="1">
      <c r="A297" s="122"/>
      <c r="B297" s="224"/>
      <c r="C297" s="224"/>
      <c r="D297" s="58"/>
      <c r="E297" s="122"/>
      <c r="F297" s="122"/>
      <c r="G297" s="122"/>
      <c r="H297" s="122"/>
      <c r="I297" s="122"/>
      <c r="J297" s="122"/>
      <c r="K297" s="122"/>
      <c r="L297" s="122"/>
      <c r="M297" s="122"/>
      <c r="N297" s="122"/>
      <c r="O297" s="122"/>
      <c r="P297" s="122"/>
      <c r="Q297" s="122"/>
      <c r="R297" s="123"/>
      <c r="S297" s="123"/>
      <c r="T297" s="123"/>
    </row>
    <row r="298" spans="1:20" customFormat="1" ht="21" customHeight="1">
      <c r="A298" s="122"/>
      <c r="B298" s="224"/>
      <c r="C298" s="224"/>
      <c r="D298" s="58"/>
      <c r="E298" s="122"/>
      <c r="F298" s="122"/>
      <c r="G298" s="122"/>
      <c r="H298" s="122"/>
      <c r="I298" s="122"/>
      <c r="J298" s="122"/>
      <c r="K298" s="122"/>
      <c r="L298" s="122"/>
      <c r="M298" s="122"/>
      <c r="N298" s="122"/>
      <c r="O298" s="122"/>
      <c r="P298" s="122"/>
      <c r="Q298" s="122"/>
      <c r="R298" s="123"/>
      <c r="S298" s="123"/>
      <c r="T298" s="123"/>
    </row>
    <row r="299" spans="1:20" customFormat="1" ht="21" customHeight="1">
      <c r="A299" s="122"/>
      <c r="B299" s="224"/>
      <c r="C299" s="224"/>
      <c r="D299" s="58"/>
      <c r="E299" s="122"/>
      <c r="F299" s="122"/>
      <c r="G299" s="122"/>
      <c r="H299" s="122"/>
      <c r="I299" s="122"/>
      <c r="J299" s="122"/>
      <c r="K299" s="122"/>
      <c r="L299" s="122"/>
      <c r="M299" s="122"/>
      <c r="N299" s="122"/>
      <c r="O299" s="122"/>
      <c r="P299" s="122"/>
      <c r="Q299" s="122"/>
      <c r="R299" s="123"/>
      <c r="S299" s="123"/>
      <c r="T299" s="123"/>
    </row>
    <row r="300" spans="1:20" customFormat="1" ht="21" customHeight="1">
      <c r="A300" s="122"/>
      <c r="B300" s="226"/>
      <c r="C300" s="226"/>
      <c r="D300" s="58"/>
      <c r="E300" s="122"/>
      <c r="F300" s="122"/>
      <c r="G300" s="122"/>
      <c r="H300" s="122"/>
      <c r="I300" s="122"/>
      <c r="J300" s="122"/>
      <c r="K300" s="122"/>
      <c r="L300" s="122"/>
      <c r="M300" s="122"/>
      <c r="N300" s="122"/>
      <c r="O300" s="122"/>
      <c r="P300" s="122"/>
      <c r="Q300" s="122"/>
      <c r="R300" s="123"/>
      <c r="S300" s="123"/>
      <c r="T300" s="123"/>
    </row>
    <row r="301" spans="1:20" customFormat="1" ht="21" customHeight="1">
      <c r="A301" s="122"/>
      <c r="B301" s="224"/>
      <c r="C301" s="224"/>
      <c r="D301" s="58"/>
      <c r="E301" s="122"/>
      <c r="F301" s="122"/>
      <c r="G301" s="122"/>
      <c r="H301" s="122"/>
      <c r="I301" s="122"/>
      <c r="J301" s="122"/>
      <c r="K301" s="122"/>
      <c r="L301" s="122"/>
      <c r="M301" s="122"/>
      <c r="N301" s="122"/>
      <c r="O301" s="122"/>
      <c r="P301" s="122"/>
      <c r="Q301" s="122"/>
      <c r="R301" s="123"/>
      <c r="S301" s="123"/>
      <c r="T301" s="123"/>
    </row>
    <row r="302" spans="1:20" customFormat="1" ht="21" customHeight="1">
      <c r="A302" s="122"/>
      <c r="B302" s="224"/>
      <c r="C302" s="224"/>
      <c r="D302" s="58"/>
      <c r="E302" s="122"/>
      <c r="F302" s="122"/>
      <c r="G302" s="122"/>
      <c r="H302" s="122"/>
      <c r="I302" s="122"/>
      <c r="J302" s="122"/>
      <c r="K302" s="122"/>
      <c r="L302" s="122"/>
      <c r="M302" s="122"/>
      <c r="N302" s="122"/>
      <c r="O302" s="122"/>
      <c r="P302" s="122"/>
      <c r="Q302" s="122"/>
      <c r="R302" s="123"/>
      <c r="S302" s="123"/>
      <c r="T302" s="123"/>
    </row>
    <row r="303" spans="1:20" customFormat="1" ht="21" customHeight="1">
      <c r="A303" s="122"/>
      <c r="B303" s="224"/>
      <c r="C303" s="224"/>
      <c r="D303" s="58"/>
      <c r="E303" s="122"/>
      <c r="F303" s="122"/>
      <c r="G303" s="122"/>
      <c r="H303" s="122"/>
      <c r="I303" s="122"/>
      <c r="J303" s="122"/>
      <c r="K303" s="122"/>
      <c r="L303" s="122"/>
      <c r="M303" s="122"/>
      <c r="N303" s="122"/>
      <c r="O303" s="122"/>
      <c r="P303" s="122"/>
      <c r="Q303" s="122"/>
      <c r="R303" s="123"/>
      <c r="S303" s="123"/>
      <c r="T303" s="123"/>
    </row>
    <row r="304" spans="1:20" customFormat="1" ht="21" customHeight="1">
      <c r="A304" s="122"/>
      <c r="B304" s="224"/>
      <c r="C304" s="224"/>
      <c r="D304" s="58"/>
      <c r="E304" s="122"/>
      <c r="F304" s="122"/>
      <c r="G304" s="122"/>
      <c r="H304" s="122"/>
      <c r="I304" s="122"/>
      <c r="J304" s="122"/>
      <c r="K304" s="122"/>
      <c r="L304" s="122"/>
      <c r="M304" s="122"/>
      <c r="N304" s="122"/>
      <c r="O304" s="122"/>
      <c r="P304" s="122"/>
      <c r="Q304" s="122"/>
      <c r="R304" s="123"/>
      <c r="S304" s="123"/>
      <c r="T304" s="123"/>
    </row>
    <row r="305" spans="1:20" customFormat="1" ht="21" customHeight="1">
      <c r="A305" s="122"/>
      <c r="B305" s="224"/>
      <c r="C305" s="224"/>
      <c r="D305" s="58"/>
      <c r="E305" s="122"/>
      <c r="F305" s="122"/>
      <c r="G305" s="122"/>
      <c r="H305" s="122"/>
      <c r="I305" s="122"/>
      <c r="J305" s="122"/>
      <c r="K305" s="122"/>
      <c r="L305" s="122"/>
      <c r="M305" s="122"/>
      <c r="N305" s="122"/>
      <c r="O305" s="122"/>
      <c r="P305" s="122"/>
      <c r="Q305" s="122"/>
      <c r="R305" s="123"/>
      <c r="S305" s="123"/>
      <c r="T305" s="123"/>
    </row>
    <row r="306" spans="1:20" customFormat="1" ht="21" customHeight="1">
      <c r="A306" s="122"/>
      <c r="B306" s="224"/>
      <c r="C306" s="224"/>
      <c r="D306" s="58"/>
      <c r="E306" s="122"/>
      <c r="F306" s="122"/>
      <c r="G306" s="122"/>
      <c r="H306" s="122"/>
      <c r="I306" s="122"/>
      <c r="J306" s="122"/>
      <c r="K306" s="122"/>
      <c r="L306" s="122"/>
      <c r="M306" s="122"/>
      <c r="N306" s="122"/>
      <c r="O306" s="122"/>
      <c r="P306" s="122"/>
      <c r="Q306" s="122"/>
      <c r="R306" s="123"/>
      <c r="S306" s="123"/>
      <c r="T306" s="123"/>
    </row>
    <row r="307" spans="1:20" customFormat="1" ht="21" customHeight="1">
      <c r="A307" s="122"/>
      <c r="B307" s="224"/>
      <c r="C307" s="224"/>
      <c r="D307" s="58"/>
      <c r="E307" s="122"/>
      <c r="F307" s="122"/>
      <c r="G307" s="122"/>
      <c r="H307" s="122"/>
      <c r="I307" s="122"/>
      <c r="J307" s="122"/>
      <c r="K307" s="122"/>
      <c r="L307" s="122"/>
      <c r="M307" s="122"/>
      <c r="N307" s="122"/>
      <c r="O307" s="122"/>
      <c r="P307" s="122"/>
      <c r="Q307" s="122"/>
      <c r="R307" s="123"/>
      <c r="S307" s="123"/>
      <c r="T307" s="123"/>
    </row>
    <row r="308" spans="1:20" customFormat="1" ht="21" customHeight="1">
      <c r="A308" s="122"/>
      <c r="B308" s="224"/>
      <c r="C308" s="224"/>
      <c r="D308" s="58"/>
      <c r="E308" s="122"/>
      <c r="F308" s="122"/>
      <c r="G308" s="122"/>
      <c r="H308" s="122"/>
      <c r="I308" s="122"/>
      <c r="J308" s="122"/>
      <c r="K308" s="122"/>
      <c r="L308" s="122"/>
      <c r="M308" s="122"/>
      <c r="N308" s="122"/>
      <c r="O308" s="122"/>
      <c r="P308" s="122"/>
      <c r="Q308" s="122"/>
      <c r="R308" s="123"/>
      <c r="S308" s="123"/>
      <c r="T308" s="123"/>
    </row>
    <row r="309" spans="1:20" customFormat="1" ht="21" customHeight="1">
      <c r="A309" s="122"/>
      <c r="B309" s="224"/>
      <c r="C309" s="224"/>
      <c r="D309" s="58"/>
      <c r="E309" s="122"/>
      <c r="F309" s="122"/>
      <c r="G309" s="122"/>
      <c r="H309" s="122"/>
      <c r="I309" s="122"/>
      <c r="J309" s="122"/>
      <c r="K309" s="122"/>
      <c r="L309" s="122"/>
      <c r="M309" s="122"/>
      <c r="N309" s="122"/>
      <c r="O309" s="122"/>
      <c r="P309" s="122"/>
      <c r="Q309" s="122"/>
      <c r="R309" s="123"/>
      <c r="S309" s="123"/>
      <c r="T309" s="123"/>
    </row>
    <row r="310" spans="1:20" customFormat="1" ht="21" customHeight="1">
      <c r="A310" s="122"/>
      <c r="B310" s="224"/>
      <c r="C310" s="224"/>
      <c r="D310" s="58"/>
      <c r="E310" s="122"/>
      <c r="F310" s="122"/>
      <c r="G310" s="122"/>
      <c r="H310" s="122"/>
      <c r="I310" s="122"/>
      <c r="J310" s="122"/>
      <c r="K310" s="122"/>
      <c r="L310" s="122"/>
      <c r="M310" s="122"/>
      <c r="N310" s="122"/>
      <c r="O310" s="122"/>
      <c r="P310" s="122"/>
      <c r="Q310" s="122"/>
      <c r="R310" s="123"/>
      <c r="S310" s="123"/>
      <c r="T310" s="123"/>
    </row>
    <row r="311" spans="1:20" customFormat="1" ht="21" customHeight="1">
      <c r="A311" s="122"/>
      <c r="B311" s="224"/>
      <c r="C311" s="224"/>
      <c r="D311" s="58"/>
      <c r="E311" s="122"/>
      <c r="F311" s="122"/>
      <c r="G311" s="122"/>
      <c r="H311" s="122"/>
      <c r="I311" s="122"/>
      <c r="J311" s="122"/>
      <c r="K311" s="122"/>
      <c r="L311" s="122"/>
      <c r="M311" s="122"/>
      <c r="N311" s="122"/>
      <c r="O311" s="122"/>
      <c r="P311" s="122"/>
      <c r="Q311" s="122"/>
      <c r="R311" s="123"/>
      <c r="S311" s="123"/>
      <c r="T311" s="123"/>
    </row>
    <row r="312" spans="1:20" customFormat="1" ht="21" customHeight="1">
      <c r="A312" s="122"/>
      <c r="B312" s="224"/>
      <c r="C312" s="224"/>
      <c r="D312" s="58"/>
      <c r="E312" s="122"/>
      <c r="F312" s="122"/>
      <c r="G312" s="122"/>
      <c r="H312" s="122"/>
      <c r="I312" s="122"/>
      <c r="J312" s="122"/>
      <c r="K312" s="122"/>
      <c r="L312" s="122"/>
      <c r="M312" s="122"/>
      <c r="N312" s="122"/>
      <c r="O312" s="122"/>
      <c r="P312" s="122"/>
      <c r="Q312" s="122"/>
      <c r="R312" s="123"/>
      <c r="S312" s="123"/>
      <c r="T312" s="123"/>
    </row>
    <row r="313" spans="1:20" customFormat="1" ht="21" customHeight="1">
      <c r="A313" s="122"/>
      <c r="B313" s="224"/>
      <c r="C313" s="224"/>
      <c r="D313" s="58"/>
      <c r="E313" s="122"/>
      <c r="F313" s="122"/>
      <c r="G313" s="122"/>
      <c r="H313" s="122"/>
      <c r="I313" s="122"/>
      <c r="J313" s="122"/>
      <c r="K313" s="122"/>
      <c r="L313" s="122"/>
      <c r="M313" s="122"/>
      <c r="N313" s="122"/>
      <c r="O313" s="122"/>
      <c r="P313" s="122"/>
      <c r="Q313" s="122"/>
      <c r="R313" s="123"/>
      <c r="S313" s="123"/>
      <c r="T313" s="123"/>
    </row>
    <row r="314" spans="1:20" customFormat="1" ht="21" customHeight="1">
      <c r="A314" s="122"/>
      <c r="B314" s="224"/>
      <c r="C314" s="224"/>
      <c r="D314" s="58"/>
      <c r="E314" s="122"/>
      <c r="F314" s="122"/>
      <c r="G314" s="122"/>
      <c r="H314" s="122"/>
      <c r="I314" s="122"/>
      <c r="J314" s="122"/>
      <c r="K314" s="122"/>
      <c r="L314" s="122"/>
      <c r="M314" s="122"/>
      <c r="N314" s="122"/>
      <c r="O314" s="122"/>
      <c r="P314" s="122"/>
      <c r="Q314" s="122"/>
      <c r="R314" s="123"/>
      <c r="S314" s="123"/>
      <c r="T314" s="123"/>
    </row>
    <row r="315" spans="1:20" customFormat="1" ht="21" customHeight="1">
      <c r="A315" s="122"/>
      <c r="B315" s="224"/>
      <c r="C315" s="224"/>
      <c r="D315" s="58"/>
      <c r="E315" s="122"/>
      <c r="F315" s="122"/>
      <c r="G315" s="122"/>
      <c r="H315" s="122"/>
      <c r="I315" s="122"/>
      <c r="J315" s="122"/>
      <c r="K315" s="122"/>
      <c r="L315" s="122"/>
      <c r="M315" s="122"/>
      <c r="N315" s="122"/>
      <c r="O315" s="122"/>
      <c r="P315" s="122"/>
      <c r="Q315" s="122"/>
      <c r="R315" s="123"/>
      <c r="S315" s="123"/>
      <c r="T315" s="123"/>
    </row>
    <row r="316" spans="1:20" customFormat="1" ht="21" customHeight="1">
      <c r="A316" s="122"/>
      <c r="B316" s="224"/>
      <c r="C316" s="224"/>
      <c r="D316" s="58"/>
      <c r="E316" s="122"/>
      <c r="F316" s="122"/>
      <c r="G316" s="122"/>
      <c r="H316" s="122"/>
      <c r="I316" s="122"/>
      <c r="J316" s="122"/>
      <c r="K316" s="122"/>
      <c r="L316" s="122"/>
      <c r="M316" s="122"/>
      <c r="N316" s="122"/>
      <c r="O316" s="122"/>
      <c r="P316" s="122"/>
      <c r="Q316" s="122"/>
      <c r="R316" s="123"/>
      <c r="S316" s="123"/>
      <c r="T316" s="123"/>
    </row>
    <row r="317" spans="1:20" customFormat="1" ht="21" customHeight="1">
      <c r="A317" s="122"/>
      <c r="B317" s="224"/>
      <c r="C317" s="224"/>
      <c r="D317" s="58"/>
      <c r="E317" s="122"/>
      <c r="F317" s="122"/>
      <c r="G317" s="122"/>
      <c r="H317" s="122"/>
      <c r="I317" s="122"/>
      <c r="J317" s="122"/>
      <c r="K317" s="122"/>
      <c r="L317" s="122"/>
      <c r="M317" s="122"/>
      <c r="N317" s="122"/>
      <c r="O317" s="122"/>
      <c r="P317" s="122"/>
      <c r="Q317" s="122"/>
      <c r="R317" s="123"/>
      <c r="S317" s="123"/>
      <c r="T317" s="123"/>
    </row>
    <row r="318" spans="1:20" customFormat="1" ht="21" customHeight="1">
      <c r="A318" s="122"/>
      <c r="B318" s="224"/>
      <c r="C318" s="224"/>
      <c r="D318" s="58"/>
      <c r="E318" s="122"/>
      <c r="F318" s="122"/>
      <c r="G318" s="122"/>
      <c r="H318" s="122"/>
      <c r="I318" s="122"/>
      <c r="J318" s="122"/>
      <c r="K318" s="122"/>
      <c r="L318" s="122"/>
      <c r="M318" s="122"/>
      <c r="N318" s="122"/>
      <c r="O318" s="122"/>
      <c r="P318" s="122"/>
      <c r="Q318" s="122"/>
      <c r="R318" s="123"/>
      <c r="S318" s="123"/>
      <c r="T318" s="123"/>
    </row>
    <row r="319" spans="1:20" customFormat="1" ht="21" customHeight="1">
      <c r="A319" s="122"/>
      <c r="B319" s="224"/>
      <c r="C319" s="224"/>
      <c r="D319" s="58"/>
      <c r="E319" s="122"/>
      <c r="F319" s="122"/>
      <c r="G319" s="122"/>
      <c r="H319" s="122"/>
      <c r="I319" s="122"/>
      <c r="J319" s="122"/>
      <c r="K319" s="122"/>
      <c r="L319" s="122"/>
      <c r="M319" s="122"/>
      <c r="N319" s="122"/>
      <c r="O319" s="122"/>
      <c r="P319" s="122"/>
      <c r="Q319" s="122"/>
      <c r="R319" s="123"/>
      <c r="S319" s="123"/>
      <c r="T319" s="123"/>
    </row>
    <row r="320" spans="1:20" customFormat="1" ht="21" customHeight="1">
      <c r="A320" s="122"/>
      <c r="B320" s="224"/>
      <c r="C320" s="224"/>
      <c r="D320" s="58"/>
      <c r="E320" s="122"/>
      <c r="F320" s="122"/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3"/>
      <c r="S320" s="123"/>
      <c r="T320" s="123"/>
    </row>
    <row r="321" spans="1:20" customFormat="1" ht="21" customHeight="1">
      <c r="A321" s="122"/>
      <c r="B321" s="224"/>
      <c r="C321" s="224"/>
      <c r="D321" s="58"/>
      <c r="E321" s="122"/>
      <c r="F321" s="122"/>
      <c r="G321" s="122"/>
      <c r="H321" s="122"/>
      <c r="I321" s="122"/>
      <c r="J321" s="122"/>
      <c r="K321" s="122"/>
      <c r="L321" s="122"/>
      <c r="M321" s="122"/>
      <c r="N321" s="122"/>
      <c r="O321" s="122"/>
      <c r="P321" s="122"/>
      <c r="Q321" s="122"/>
      <c r="R321" s="123"/>
      <c r="S321" s="123"/>
      <c r="T321" s="123"/>
    </row>
    <row r="322" spans="1:20" customFormat="1" ht="21" customHeight="1">
      <c r="A322" s="122"/>
      <c r="B322" s="224"/>
      <c r="C322" s="224"/>
      <c r="D322" s="58"/>
      <c r="E322" s="122"/>
      <c r="F322" s="122"/>
      <c r="G322" s="122"/>
      <c r="H322" s="122"/>
      <c r="I322" s="122"/>
      <c r="J322" s="122"/>
      <c r="K322" s="122"/>
      <c r="L322" s="122"/>
      <c r="M322" s="122"/>
      <c r="N322" s="122"/>
      <c r="O322" s="122"/>
      <c r="P322" s="122"/>
      <c r="Q322" s="122"/>
      <c r="R322" s="123"/>
      <c r="S322" s="123"/>
      <c r="T322" s="123"/>
    </row>
    <row r="323" spans="1:20" customFormat="1" ht="21" customHeight="1">
      <c r="A323" s="122"/>
      <c r="B323" s="224"/>
      <c r="C323" s="224"/>
      <c r="D323" s="58"/>
      <c r="E323" s="122"/>
      <c r="F323" s="122"/>
      <c r="G323" s="122"/>
      <c r="H323" s="122"/>
      <c r="I323" s="122"/>
      <c r="J323" s="122"/>
      <c r="K323" s="122"/>
      <c r="L323" s="122"/>
      <c r="M323" s="122"/>
      <c r="N323" s="122"/>
      <c r="O323" s="122"/>
      <c r="P323" s="122"/>
      <c r="Q323" s="122"/>
      <c r="R323" s="123"/>
      <c r="S323" s="123"/>
      <c r="T323" s="123"/>
    </row>
    <row r="324" spans="1:20" customFormat="1" ht="21" customHeight="1">
      <c r="A324" s="122"/>
      <c r="B324" s="224"/>
      <c r="C324" s="224"/>
      <c r="D324" s="58"/>
      <c r="E324" s="122"/>
      <c r="F324" s="122"/>
      <c r="G324" s="122"/>
      <c r="H324" s="122"/>
      <c r="I324" s="122"/>
      <c r="J324" s="122"/>
      <c r="K324" s="122"/>
      <c r="L324" s="122"/>
      <c r="M324" s="122"/>
      <c r="N324" s="122"/>
      <c r="O324" s="122"/>
      <c r="P324" s="122"/>
      <c r="Q324" s="122"/>
      <c r="R324" s="123"/>
      <c r="S324" s="123"/>
      <c r="T324" s="123"/>
    </row>
    <row r="325" spans="1:20" customFormat="1" ht="21" customHeight="1">
      <c r="A325" s="122"/>
      <c r="B325" s="224"/>
      <c r="C325" s="224"/>
      <c r="D325" s="58"/>
      <c r="E325" s="122"/>
      <c r="F325" s="122"/>
      <c r="G325" s="122"/>
      <c r="H325" s="122"/>
      <c r="I325" s="122"/>
      <c r="J325" s="122"/>
      <c r="K325" s="122"/>
      <c r="L325" s="122"/>
      <c r="M325" s="122"/>
      <c r="N325" s="122"/>
      <c r="O325" s="122"/>
      <c r="P325" s="122"/>
      <c r="Q325" s="122"/>
      <c r="R325" s="123"/>
      <c r="S325" s="123"/>
      <c r="T325" s="123"/>
    </row>
  </sheetData>
  <autoFilter ref="A4:AG4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zoomScale="80" zoomScaleNormal="80" zoomScalePageLayoutView="80" workbookViewId="0">
      <selection activeCell="F5" sqref="F5:F12"/>
    </sheetView>
  </sheetViews>
  <sheetFormatPr baseColWidth="10" defaultColWidth="9.1640625" defaultRowHeight="19.5" customHeight="1" x14ac:dyDescent="0"/>
  <cols>
    <col min="1" max="1" width="8.6640625" customWidth="1"/>
    <col min="2" max="2" width="38" customWidth="1"/>
    <col min="3" max="3" width="13.6640625" customWidth="1"/>
    <col min="4" max="4" width="5.33203125" customWidth="1"/>
    <col min="5" max="5" width="12" customWidth="1"/>
    <col min="6" max="6" width="28.5" customWidth="1"/>
    <col min="7" max="7" width="8.33203125" customWidth="1"/>
    <col min="8" max="14" width="5.83203125" customWidth="1"/>
    <col min="15" max="15" width="16.33203125" customWidth="1"/>
    <col min="16" max="16" width="12.83203125" customWidth="1"/>
    <col min="23" max="23" width="9.1640625" style="510"/>
  </cols>
  <sheetData>
    <row r="1" spans="1:23" ht="26">
      <c r="A1" s="1" t="s">
        <v>869</v>
      </c>
      <c r="B1" s="2"/>
      <c r="C1" s="496"/>
      <c r="D1" s="62"/>
      <c r="E1" s="1" t="s">
        <v>878</v>
      </c>
      <c r="F1" s="2"/>
      <c r="G1" s="62"/>
      <c r="H1" s="62"/>
      <c r="I1" s="62"/>
      <c r="J1" s="62"/>
      <c r="K1" s="62"/>
      <c r="L1" s="62"/>
      <c r="M1" s="62"/>
      <c r="N1" s="62"/>
      <c r="O1" s="62"/>
      <c r="W1"/>
    </row>
    <row r="2" spans="1:23" ht="24.75" customHeight="1">
      <c r="A2" s="1"/>
      <c r="B2" s="45"/>
      <c r="C2" s="496"/>
      <c r="D2" s="318"/>
      <c r="E2" s="1"/>
      <c r="F2" s="45"/>
      <c r="G2" s="318"/>
      <c r="H2" s="62"/>
      <c r="I2" s="62"/>
      <c r="J2" s="62"/>
      <c r="K2" s="62"/>
      <c r="L2" s="62"/>
      <c r="M2" s="62"/>
      <c r="N2" s="62"/>
      <c r="O2" s="62"/>
      <c r="W2"/>
    </row>
    <row r="3" spans="1:23" ht="24" thickBot="1">
      <c r="B3" s="25" t="s">
        <v>63</v>
      </c>
      <c r="C3" s="6"/>
      <c r="D3" s="18"/>
      <c r="F3" s="25" t="s">
        <v>63</v>
      </c>
      <c r="G3" s="18"/>
      <c r="H3" s="62"/>
      <c r="I3" s="62"/>
      <c r="J3" s="62"/>
      <c r="K3" s="62"/>
      <c r="L3" s="62"/>
      <c r="M3" s="62"/>
      <c r="N3" s="62"/>
      <c r="O3" s="62"/>
      <c r="W3"/>
    </row>
    <row r="4" spans="1:23" ht="19" thickTop="1" thickBot="1">
      <c r="A4" s="497" t="s">
        <v>23</v>
      </c>
      <c r="B4" s="497" t="s">
        <v>1</v>
      </c>
      <c r="C4" s="6"/>
      <c r="D4" s="18"/>
      <c r="E4" s="497" t="s">
        <v>23</v>
      </c>
      <c r="F4" s="497" t="s">
        <v>1</v>
      </c>
      <c r="G4" s="18"/>
      <c r="H4" s="14"/>
      <c r="I4" s="14"/>
      <c r="J4" s="14"/>
      <c r="K4" s="14"/>
      <c r="L4" s="14"/>
      <c r="M4" s="14"/>
      <c r="N4" s="14"/>
      <c r="O4" s="62"/>
      <c r="W4"/>
    </row>
    <row r="5" spans="1:23" ht="18" thickTop="1">
      <c r="A5" s="500">
        <v>1</v>
      </c>
      <c r="B5" s="501" t="s">
        <v>29</v>
      </c>
      <c r="C5" s="13"/>
      <c r="D5" s="18"/>
      <c r="E5" s="500">
        <v>1</v>
      </c>
      <c r="F5" s="501" t="s">
        <v>870</v>
      </c>
      <c r="G5" s="18"/>
      <c r="H5" s="62"/>
      <c r="I5" s="62"/>
      <c r="J5" s="62"/>
      <c r="K5" s="62"/>
      <c r="L5" s="62"/>
      <c r="M5" s="62"/>
      <c r="N5" s="62"/>
      <c r="O5" s="62"/>
      <c r="W5"/>
    </row>
    <row r="6" spans="1:23" ht="17">
      <c r="A6" s="504">
        <f>A5+1</f>
        <v>2</v>
      </c>
      <c r="B6" s="505" t="s">
        <v>837</v>
      </c>
      <c r="C6" s="13"/>
      <c r="D6" s="18"/>
      <c r="E6" s="504">
        <f>E5+1</f>
        <v>2</v>
      </c>
      <c r="F6" s="505" t="s">
        <v>871</v>
      </c>
      <c r="G6" s="18"/>
      <c r="H6" s="62"/>
      <c r="I6" s="62"/>
      <c r="J6" s="62"/>
      <c r="K6" s="62"/>
      <c r="L6" s="62"/>
      <c r="M6" s="62"/>
      <c r="N6" s="62"/>
      <c r="O6" s="62"/>
      <c r="W6"/>
    </row>
    <row r="7" spans="1:23" ht="17">
      <c r="A7" s="504">
        <f t="shared" ref="A7:A24" si="0">A6+1</f>
        <v>3</v>
      </c>
      <c r="B7" s="505" t="s">
        <v>859</v>
      </c>
      <c r="C7" s="13"/>
      <c r="D7" s="18"/>
      <c r="E7" s="504">
        <f t="shared" ref="E7:E12" si="1">E6+1</f>
        <v>3</v>
      </c>
      <c r="F7" s="505" t="s">
        <v>872</v>
      </c>
      <c r="G7" s="18"/>
      <c r="H7" s="62"/>
      <c r="I7" s="62"/>
      <c r="J7" s="62"/>
      <c r="K7" s="62"/>
      <c r="L7" s="62"/>
      <c r="M7" s="62"/>
      <c r="N7" s="62"/>
      <c r="O7" s="62"/>
      <c r="W7"/>
    </row>
    <row r="8" spans="1:23" ht="17">
      <c r="A8" s="504">
        <f t="shared" si="0"/>
        <v>4</v>
      </c>
      <c r="B8" s="505" t="s">
        <v>860</v>
      </c>
      <c r="C8" s="13"/>
      <c r="D8" s="18"/>
      <c r="E8" s="504">
        <f t="shared" si="1"/>
        <v>4</v>
      </c>
      <c r="F8" s="505" t="s">
        <v>873</v>
      </c>
      <c r="G8" s="18"/>
      <c r="H8" s="62"/>
      <c r="I8" s="62"/>
      <c r="J8" s="62"/>
      <c r="K8" s="62"/>
      <c r="L8" s="62"/>
      <c r="M8" s="62"/>
      <c r="N8" s="62"/>
      <c r="O8" s="62"/>
      <c r="W8"/>
    </row>
    <row r="9" spans="1:23" ht="20.25" customHeight="1">
      <c r="A9" s="504">
        <f t="shared" si="0"/>
        <v>5</v>
      </c>
      <c r="B9" s="505" t="s">
        <v>109</v>
      </c>
      <c r="C9" s="13"/>
      <c r="D9" s="18"/>
      <c r="E9" s="504">
        <f t="shared" si="1"/>
        <v>5</v>
      </c>
      <c r="F9" s="505" t="s">
        <v>874</v>
      </c>
      <c r="G9" s="18"/>
      <c r="H9" s="62"/>
      <c r="I9" s="62"/>
      <c r="J9" s="62"/>
      <c r="K9" s="62"/>
      <c r="L9" s="62"/>
      <c r="M9" s="62"/>
      <c r="N9" s="62"/>
      <c r="O9" s="62"/>
      <c r="W9"/>
    </row>
    <row r="10" spans="1:23" ht="17">
      <c r="A10" s="504">
        <f t="shared" si="0"/>
        <v>6</v>
      </c>
      <c r="B10" s="505" t="s">
        <v>861</v>
      </c>
      <c r="C10" s="13"/>
      <c r="D10" s="18"/>
      <c r="E10" s="504">
        <f t="shared" si="1"/>
        <v>6</v>
      </c>
      <c r="F10" s="505" t="s">
        <v>875</v>
      </c>
      <c r="G10" s="18"/>
      <c r="H10" s="62"/>
      <c r="I10" s="62"/>
      <c r="J10" s="62"/>
      <c r="K10" s="62"/>
      <c r="L10" s="62"/>
      <c r="M10" s="62"/>
      <c r="N10" s="62"/>
      <c r="O10" s="62"/>
      <c r="W10"/>
    </row>
    <row r="11" spans="1:23" ht="17">
      <c r="A11" s="504">
        <f t="shared" si="0"/>
        <v>7</v>
      </c>
      <c r="B11" s="506" t="s">
        <v>862</v>
      </c>
      <c r="C11" s="13"/>
      <c r="D11" s="18"/>
      <c r="E11" s="504">
        <f t="shared" si="1"/>
        <v>7</v>
      </c>
      <c r="F11" s="506" t="s">
        <v>876</v>
      </c>
      <c r="G11" s="18"/>
      <c r="H11" s="62"/>
      <c r="I11" s="62"/>
      <c r="J11" s="62"/>
      <c r="K11" s="62"/>
      <c r="L11" s="62"/>
      <c r="M11" s="62"/>
      <c r="N11" s="62"/>
      <c r="O11" s="62"/>
      <c r="W11"/>
    </row>
    <row r="12" spans="1:23" ht="17">
      <c r="A12" s="504">
        <f t="shared" si="0"/>
        <v>8</v>
      </c>
      <c r="B12" s="507" t="s">
        <v>99</v>
      </c>
      <c r="C12" s="13"/>
      <c r="D12" s="18"/>
      <c r="E12" s="504">
        <f t="shared" si="1"/>
        <v>8</v>
      </c>
      <c r="F12" s="507" t="s">
        <v>877</v>
      </c>
      <c r="G12" s="18"/>
      <c r="H12" s="62"/>
      <c r="I12" s="62"/>
      <c r="J12" s="62"/>
      <c r="K12" s="62"/>
      <c r="L12" s="62"/>
      <c r="M12" s="62"/>
      <c r="N12" s="62"/>
      <c r="O12" s="62"/>
      <c r="W12"/>
    </row>
    <row r="13" spans="1:23" ht="17">
      <c r="A13" s="504">
        <f t="shared" si="0"/>
        <v>9</v>
      </c>
      <c r="B13" s="505" t="s">
        <v>102</v>
      </c>
      <c r="C13" s="109"/>
      <c r="D13" s="18"/>
      <c r="E13" s="10"/>
      <c r="F13" s="18"/>
      <c r="G13" s="18"/>
      <c r="H13" s="62"/>
      <c r="I13" s="62"/>
      <c r="J13" s="62"/>
      <c r="K13" s="62"/>
      <c r="L13" s="62"/>
      <c r="M13" s="62"/>
      <c r="N13" s="62"/>
      <c r="O13" s="62"/>
      <c r="W13"/>
    </row>
    <row r="14" spans="1:23" ht="17">
      <c r="A14" s="504">
        <f t="shared" si="0"/>
        <v>10</v>
      </c>
      <c r="B14" s="505" t="s">
        <v>863</v>
      </c>
      <c r="C14" s="109"/>
      <c r="D14" s="18"/>
      <c r="E14" s="10"/>
      <c r="F14" s="18"/>
      <c r="G14" s="18"/>
      <c r="H14" s="62"/>
      <c r="I14" s="62"/>
      <c r="J14" s="62"/>
      <c r="K14" s="62"/>
      <c r="L14" s="62"/>
      <c r="M14" s="62"/>
      <c r="N14" s="62"/>
      <c r="O14" s="62"/>
      <c r="W14"/>
    </row>
    <row r="15" spans="1:23" ht="17">
      <c r="A15" s="504">
        <f t="shared" si="0"/>
        <v>11</v>
      </c>
      <c r="B15" s="505" t="s">
        <v>107</v>
      </c>
      <c r="C15" s="13"/>
      <c r="D15" s="18"/>
      <c r="E15" s="10"/>
      <c r="F15" s="18"/>
      <c r="G15" s="18"/>
      <c r="H15" s="62"/>
      <c r="I15" s="62"/>
      <c r="J15" s="62"/>
      <c r="K15" s="62"/>
      <c r="L15" s="62"/>
      <c r="M15" s="62"/>
      <c r="N15" s="62"/>
      <c r="O15" s="62"/>
      <c r="W15"/>
    </row>
    <row r="16" spans="1:23" ht="17">
      <c r="A16" s="504">
        <f t="shared" si="0"/>
        <v>12</v>
      </c>
      <c r="B16" s="505" t="s">
        <v>105</v>
      </c>
      <c r="C16" s="13"/>
      <c r="D16" s="18"/>
      <c r="E16" s="10"/>
      <c r="F16" s="18"/>
      <c r="G16" s="18"/>
      <c r="H16" s="62"/>
      <c r="I16" s="62"/>
      <c r="J16" s="62"/>
      <c r="K16" s="62"/>
      <c r="L16" s="62"/>
      <c r="M16" s="62"/>
      <c r="N16" s="62"/>
      <c r="O16" s="62"/>
      <c r="W16"/>
    </row>
    <row r="17" spans="1:23" ht="17">
      <c r="A17" s="504">
        <f t="shared" si="0"/>
        <v>13</v>
      </c>
      <c r="B17" s="505" t="s">
        <v>864</v>
      </c>
      <c r="C17" s="13"/>
      <c r="D17" s="18"/>
      <c r="E17" s="10"/>
      <c r="F17" s="18"/>
      <c r="G17" s="18"/>
      <c r="H17" s="62"/>
      <c r="I17" s="62"/>
      <c r="J17" s="62"/>
      <c r="K17" s="62"/>
      <c r="L17" s="62"/>
      <c r="M17" s="62"/>
      <c r="N17" s="62"/>
      <c r="O17" s="62"/>
      <c r="W17"/>
    </row>
    <row r="18" spans="1:23" ht="20.25" customHeight="1">
      <c r="A18" s="504">
        <f t="shared" si="0"/>
        <v>14</v>
      </c>
      <c r="B18" s="505" t="s">
        <v>112</v>
      </c>
      <c r="C18" s="13"/>
      <c r="D18" s="18"/>
      <c r="E18" s="10"/>
      <c r="F18" s="18"/>
      <c r="G18" s="18"/>
      <c r="H18" s="62"/>
      <c r="I18" s="62"/>
      <c r="J18" s="62"/>
      <c r="K18" s="62"/>
      <c r="L18" s="62"/>
      <c r="M18" s="62"/>
      <c r="N18" s="62"/>
      <c r="O18" s="62"/>
      <c r="W18"/>
    </row>
    <row r="19" spans="1:23" ht="17">
      <c r="A19" s="504">
        <f t="shared" si="0"/>
        <v>15</v>
      </c>
      <c r="B19" s="505" t="s">
        <v>865</v>
      </c>
      <c r="C19" s="13"/>
      <c r="D19" s="18"/>
      <c r="E19" s="10"/>
      <c r="F19" s="18"/>
      <c r="G19" s="18"/>
      <c r="H19" s="62"/>
      <c r="I19" s="62"/>
      <c r="J19" s="62"/>
      <c r="K19" s="62"/>
      <c r="L19" s="62"/>
      <c r="M19" s="62"/>
      <c r="N19" s="62"/>
      <c r="O19" s="62"/>
      <c r="W19"/>
    </row>
    <row r="20" spans="1:23" ht="17">
      <c r="A20" s="504">
        <f t="shared" si="0"/>
        <v>16</v>
      </c>
      <c r="B20" s="506" t="s">
        <v>866</v>
      </c>
      <c r="C20" s="13"/>
      <c r="D20" s="18"/>
      <c r="E20" s="19"/>
      <c r="F20" s="18"/>
      <c r="G20" s="18"/>
      <c r="H20" s="62"/>
      <c r="I20" s="62"/>
      <c r="J20" s="62"/>
      <c r="K20" s="62"/>
      <c r="L20" s="62"/>
      <c r="M20" s="62"/>
      <c r="N20" s="62"/>
      <c r="O20" s="62"/>
      <c r="W20"/>
    </row>
    <row r="21" spans="1:23" ht="17">
      <c r="A21" s="504">
        <f t="shared" si="0"/>
        <v>17</v>
      </c>
      <c r="B21" s="507" t="s">
        <v>867</v>
      </c>
      <c r="C21" s="13"/>
      <c r="D21" s="18"/>
      <c r="E21" s="10"/>
      <c r="F21" s="18"/>
      <c r="G21" s="18"/>
      <c r="H21" s="62"/>
      <c r="I21" s="62"/>
      <c r="J21" s="62"/>
      <c r="K21" s="62"/>
      <c r="L21" s="62"/>
      <c r="M21" s="62"/>
      <c r="N21" s="62"/>
      <c r="O21" s="62"/>
      <c r="W21"/>
    </row>
    <row r="22" spans="1:23" ht="17">
      <c r="A22" s="504">
        <f t="shared" si="0"/>
        <v>18</v>
      </c>
      <c r="B22" s="505" t="s">
        <v>868</v>
      </c>
      <c r="C22" s="109"/>
      <c r="D22" s="18"/>
      <c r="E22" s="10"/>
      <c r="F22" s="18"/>
      <c r="G22" s="18"/>
      <c r="H22" s="62"/>
      <c r="I22" s="62"/>
      <c r="J22" s="62"/>
      <c r="K22" s="62"/>
      <c r="L22" s="62"/>
      <c r="M22" s="62"/>
      <c r="N22" s="62"/>
      <c r="O22" s="62"/>
      <c r="W22"/>
    </row>
    <row r="23" spans="1:23" ht="17">
      <c r="A23" s="504">
        <f t="shared" si="0"/>
        <v>19</v>
      </c>
      <c r="B23" s="505" t="s">
        <v>115</v>
      </c>
      <c r="C23" s="109"/>
      <c r="D23" s="18"/>
      <c r="E23" s="10"/>
      <c r="F23" s="18"/>
      <c r="G23" s="18"/>
      <c r="H23" s="62"/>
      <c r="I23" s="62"/>
      <c r="J23" s="62"/>
      <c r="K23" s="62"/>
      <c r="L23" s="62"/>
      <c r="M23" s="62"/>
      <c r="N23" s="62"/>
      <c r="O23" s="62"/>
      <c r="W23"/>
    </row>
    <row r="24" spans="1:23" ht="17">
      <c r="A24" s="504">
        <f t="shared" si="0"/>
        <v>20</v>
      </c>
      <c r="B24" s="505" t="s">
        <v>98</v>
      </c>
      <c r="C24" s="109"/>
      <c r="D24" s="18"/>
      <c r="E24" s="10"/>
      <c r="F24" s="18"/>
      <c r="G24" s="18"/>
      <c r="H24" s="62"/>
      <c r="I24" s="62"/>
      <c r="J24" s="62"/>
      <c r="K24" s="62"/>
      <c r="L24" s="62"/>
      <c r="M24" s="62"/>
      <c r="N24" s="62"/>
      <c r="O24" s="62"/>
      <c r="W24"/>
    </row>
    <row r="25" spans="1:23" ht="17">
      <c r="A25" s="18"/>
      <c r="B25" s="10"/>
      <c r="C25" s="14"/>
      <c r="D25" s="18"/>
      <c r="E25" s="10"/>
      <c r="F25" s="18"/>
      <c r="G25" s="18"/>
      <c r="H25" s="62"/>
      <c r="I25" s="62"/>
      <c r="J25" s="62"/>
      <c r="K25" s="62"/>
      <c r="L25" s="62"/>
      <c r="M25" s="62"/>
      <c r="N25" s="62"/>
      <c r="O25" s="127"/>
      <c r="W2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topLeftCell="M1" zoomScale="80" zoomScaleNormal="80" zoomScalePageLayoutView="80" workbookViewId="0">
      <selection sqref="A1:XFD1048576"/>
    </sheetView>
  </sheetViews>
  <sheetFormatPr baseColWidth="10" defaultColWidth="8.83203125" defaultRowHeight="15" x14ac:dyDescent="0"/>
  <cols>
    <col min="1" max="1" width="5.33203125" bestFit="1" customWidth="1"/>
    <col min="2" max="2" width="23" customWidth="1"/>
    <col min="3" max="3" width="9.5" bestFit="1" customWidth="1"/>
    <col min="4" max="4" width="6.5" bestFit="1" customWidth="1"/>
    <col min="5" max="5" width="6.5" customWidth="1"/>
    <col min="6" max="6" width="3.5" customWidth="1"/>
    <col min="7" max="7" width="5.33203125" bestFit="1" customWidth="1"/>
    <col min="8" max="8" width="30.1640625" customWidth="1"/>
    <col min="9" max="9" width="11" customWidth="1"/>
    <col min="10" max="10" width="8.33203125" customWidth="1"/>
    <col min="11" max="11" width="4.1640625" customWidth="1"/>
    <col min="12" max="12" width="3.1640625" style="104" customWidth="1"/>
    <col min="13" max="13" width="3.33203125" customWidth="1"/>
    <col min="14" max="14" width="5.33203125" bestFit="1" customWidth="1"/>
    <col min="15" max="15" width="23.6640625" customWidth="1"/>
    <col min="16" max="17" width="9.5" bestFit="1" customWidth="1"/>
    <col min="18" max="18" width="9" style="104" bestFit="1" customWidth="1"/>
    <col min="19" max="19" width="5" customWidth="1"/>
    <col min="20" max="20" width="5.33203125" bestFit="1" customWidth="1"/>
    <col min="21" max="21" width="21.5" customWidth="1"/>
    <col min="22" max="23" width="9.5" bestFit="1" customWidth="1"/>
    <col min="24" max="24" width="9" style="104" bestFit="1" customWidth="1"/>
    <col min="25" max="25" width="4.5" customWidth="1"/>
    <col min="26" max="27" width="4" customWidth="1"/>
    <col min="28" max="28" width="26.6640625" customWidth="1"/>
    <col min="29" max="29" width="6.5" bestFit="1" customWidth="1"/>
    <col min="30" max="30" width="6.6640625" bestFit="1" customWidth="1"/>
    <col min="31" max="31" width="3.5" customWidth="1"/>
    <col min="32" max="32" width="27.5" customWidth="1"/>
    <col min="33" max="33" width="6.5" bestFit="1" customWidth="1"/>
    <col min="34" max="34" width="6.6640625" bestFit="1" customWidth="1"/>
  </cols>
  <sheetData>
    <row r="1" spans="1:35" s="85" customFormat="1" ht="47.25" customHeight="1">
      <c r="H1" s="85" t="s">
        <v>74</v>
      </c>
      <c r="L1" s="86"/>
      <c r="Q1" s="85" t="s">
        <v>62</v>
      </c>
      <c r="R1" s="511"/>
      <c r="X1" s="511"/>
      <c r="Z1" s="87"/>
      <c r="AB1" s="88" t="s">
        <v>75</v>
      </c>
    </row>
    <row r="2" spans="1:35" ht="24" thickBot="1">
      <c r="B2" s="42" t="s">
        <v>78</v>
      </c>
      <c r="C2" s="3"/>
      <c r="D2" s="3"/>
      <c r="E2" s="3"/>
      <c r="F2" s="3"/>
      <c r="H2" s="42" t="s">
        <v>79</v>
      </c>
      <c r="I2" s="3"/>
      <c r="J2" s="3"/>
      <c r="K2" s="3"/>
      <c r="L2" s="89"/>
      <c r="M2" s="90"/>
      <c r="O2" s="42" t="s">
        <v>76</v>
      </c>
      <c r="P2" s="3"/>
      <c r="Q2" s="3"/>
      <c r="R2" s="103"/>
      <c r="S2" s="3"/>
      <c r="T2" s="3"/>
      <c r="U2" s="42" t="s">
        <v>157</v>
      </c>
      <c r="V2" s="4"/>
      <c r="W2" s="3"/>
      <c r="X2" s="103"/>
      <c r="Y2" s="3"/>
      <c r="Z2" s="91"/>
      <c r="AB2" s="387" t="s">
        <v>78</v>
      </c>
      <c r="AC2" s="387"/>
      <c r="AD2" s="387"/>
      <c r="AF2" s="387" t="s">
        <v>79</v>
      </c>
      <c r="AG2" s="387"/>
      <c r="AH2" s="387"/>
      <c r="AI2" s="387"/>
    </row>
    <row r="3" spans="1:35" ht="19" thickTop="1" thickBot="1">
      <c r="A3" s="5" t="s">
        <v>0</v>
      </c>
      <c r="B3" s="6" t="s">
        <v>1</v>
      </c>
      <c r="C3" s="133" t="s">
        <v>2</v>
      </c>
      <c r="D3" s="134" t="s">
        <v>3</v>
      </c>
      <c r="E3" s="18"/>
      <c r="F3" s="6"/>
      <c r="G3" s="5" t="s">
        <v>0</v>
      </c>
      <c r="H3" s="6" t="s">
        <v>1</v>
      </c>
      <c r="I3" s="133" t="s">
        <v>2</v>
      </c>
      <c r="J3" s="134" t="s">
        <v>3</v>
      </c>
      <c r="K3" s="18"/>
      <c r="L3" s="92"/>
      <c r="M3" s="58"/>
      <c r="N3" s="5" t="s">
        <v>0</v>
      </c>
      <c r="O3" s="6" t="s">
        <v>1</v>
      </c>
      <c r="P3" s="7" t="s">
        <v>2</v>
      </c>
      <c r="Q3" s="8" t="s">
        <v>3</v>
      </c>
      <c r="R3" s="13" t="s">
        <v>4</v>
      </c>
      <c r="S3" s="6"/>
      <c r="T3" s="5" t="s">
        <v>0</v>
      </c>
      <c r="U3" s="6" t="s">
        <v>1</v>
      </c>
      <c r="V3" s="7" t="s">
        <v>2</v>
      </c>
      <c r="W3" s="8" t="s">
        <v>3</v>
      </c>
      <c r="X3" s="14" t="s">
        <v>4</v>
      </c>
      <c r="Y3" s="18"/>
      <c r="Z3" s="91"/>
      <c r="AF3" s="512"/>
    </row>
    <row r="4" spans="1:35" ht="24" thickTop="1">
      <c r="A4" s="5">
        <v>1</v>
      </c>
      <c r="B4" s="10" t="s">
        <v>879</v>
      </c>
      <c r="C4" s="513">
        <v>37</v>
      </c>
      <c r="D4" s="514">
        <v>59</v>
      </c>
      <c r="E4" s="515" t="s">
        <v>551</v>
      </c>
      <c r="F4" s="13"/>
      <c r="G4" s="5">
        <v>1</v>
      </c>
      <c r="H4" s="10" t="s">
        <v>880</v>
      </c>
      <c r="I4" s="516">
        <f>40*6/7</f>
        <v>34.285714285714285</v>
      </c>
      <c r="J4" s="514">
        <v>38</v>
      </c>
      <c r="K4" s="18" t="s">
        <v>881</v>
      </c>
      <c r="L4" s="92"/>
      <c r="M4" s="58"/>
      <c r="N4" s="5">
        <v>1</v>
      </c>
      <c r="O4" s="10" t="s">
        <v>879</v>
      </c>
      <c r="P4" s="513">
        <v>34</v>
      </c>
      <c r="Q4" s="514">
        <v>59</v>
      </c>
      <c r="R4" s="13" t="s">
        <v>81</v>
      </c>
      <c r="S4" s="13"/>
      <c r="T4" s="5">
        <v>1</v>
      </c>
      <c r="U4" s="10" t="s">
        <v>880</v>
      </c>
      <c r="V4" s="513">
        <v>35</v>
      </c>
      <c r="W4" s="514">
        <v>42</v>
      </c>
      <c r="X4" s="14" t="s">
        <v>80</v>
      </c>
      <c r="Y4" s="14"/>
      <c r="Z4" s="91"/>
      <c r="AB4" s="93" t="s">
        <v>9</v>
      </c>
      <c r="AC4" s="94">
        <v>50</v>
      </c>
      <c r="AF4" s="517" t="s">
        <v>882</v>
      </c>
      <c r="AG4" s="94">
        <v>50</v>
      </c>
    </row>
    <row r="5" spans="1:35" ht="23">
      <c r="A5" s="5">
        <v>2</v>
      </c>
      <c r="B5" s="40" t="s">
        <v>159</v>
      </c>
      <c r="C5" s="518">
        <v>34</v>
      </c>
      <c r="D5" s="519">
        <v>30</v>
      </c>
      <c r="E5" s="515" t="s">
        <v>883</v>
      </c>
      <c r="F5" s="13"/>
      <c r="G5" s="5">
        <v>2</v>
      </c>
      <c r="H5" s="10" t="s">
        <v>884</v>
      </c>
      <c r="I5" s="520">
        <f>37*6/7</f>
        <v>31.714285714285715</v>
      </c>
      <c r="J5" s="519">
        <v>34</v>
      </c>
      <c r="K5" s="18" t="s">
        <v>881</v>
      </c>
      <c r="L5" s="92"/>
      <c r="M5" s="58"/>
      <c r="N5" s="5">
        <v>2</v>
      </c>
      <c r="O5" s="10" t="s">
        <v>885</v>
      </c>
      <c r="P5" s="518">
        <v>34</v>
      </c>
      <c r="Q5" s="519">
        <v>72</v>
      </c>
      <c r="R5" s="13" t="s">
        <v>80</v>
      </c>
      <c r="S5" s="13"/>
      <c r="T5" s="5">
        <v>2</v>
      </c>
      <c r="U5" s="10" t="s">
        <v>886</v>
      </c>
      <c r="V5" s="518">
        <v>32</v>
      </c>
      <c r="W5" s="519">
        <v>31</v>
      </c>
      <c r="X5" s="14" t="s">
        <v>81</v>
      </c>
      <c r="Y5" s="14"/>
      <c r="Z5" s="91"/>
      <c r="AB5" s="97" t="s">
        <v>5</v>
      </c>
      <c r="AC5" s="96">
        <v>47</v>
      </c>
      <c r="AF5" s="97" t="s">
        <v>887</v>
      </c>
      <c r="AG5" s="96">
        <v>47</v>
      </c>
    </row>
    <row r="6" spans="1:35" ht="23">
      <c r="A6" s="5">
        <v>3</v>
      </c>
      <c r="B6" s="10" t="s">
        <v>888</v>
      </c>
      <c r="C6" s="518">
        <v>32</v>
      </c>
      <c r="D6" s="519">
        <v>48</v>
      </c>
      <c r="E6" s="515" t="s">
        <v>883</v>
      </c>
      <c r="F6" s="13"/>
      <c r="G6" s="5">
        <v>3</v>
      </c>
      <c r="H6" s="10" t="s">
        <v>882</v>
      </c>
      <c r="I6" s="520">
        <v>28</v>
      </c>
      <c r="J6" s="519">
        <v>26</v>
      </c>
      <c r="K6" s="18" t="s">
        <v>881</v>
      </c>
      <c r="L6" s="92"/>
      <c r="M6" s="58"/>
      <c r="N6" s="5">
        <v>3</v>
      </c>
      <c r="O6" s="40" t="s">
        <v>159</v>
      </c>
      <c r="P6" s="518">
        <v>32</v>
      </c>
      <c r="Q6" s="519">
        <v>57</v>
      </c>
      <c r="R6" s="13" t="s">
        <v>82</v>
      </c>
      <c r="S6" s="13"/>
      <c r="T6" s="5">
        <v>3</v>
      </c>
      <c r="U6" s="10" t="s">
        <v>882</v>
      </c>
      <c r="V6" s="518">
        <v>29</v>
      </c>
      <c r="W6" s="519">
        <v>37</v>
      </c>
      <c r="X6" s="14" t="s">
        <v>83</v>
      </c>
      <c r="Y6" s="14"/>
      <c r="Z6" s="91"/>
      <c r="AB6" s="97" t="s">
        <v>84</v>
      </c>
      <c r="AC6" s="96">
        <v>45</v>
      </c>
      <c r="AF6" s="97" t="s">
        <v>22</v>
      </c>
      <c r="AG6" s="96">
        <v>45</v>
      </c>
    </row>
    <row r="7" spans="1:35" ht="23">
      <c r="A7" s="5">
        <v>4</v>
      </c>
      <c r="B7" s="10" t="s">
        <v>889</v>
      </c>
      <c r="C7" s="518">
        <v>32</v>
      </c>
      <c r="D7" s="519">
        <v>39</v>
      </c>
      <c r="E7" s="515" t="s">
        <v>883</v>
      </c>
      <c r="F7" s="13"/>
      <c r="G7" s="5">
        <v>4</v>
      </c>
      <c r="H7" s="10" t="s">
        <v>890</v>
      </c>
      <c r="I7" s="520">
        <v>28</v>
      </c>
      <c r="J7" s="519">
        <v>17</v>
      </c>
      <c r="K7" s="18" t="s">
        <v>883</v>
      </c>
      <c r="L7" s="92"/>
      <c r="M7" s="58"/>
      <c r="N7" s="5">
        <v>4</v>
      </c>
      <c r="O7" s="10" t="s">
        <v>891</v>
      </c>
      <c r="P7" s="518">
        <v>31</v>
      </c>
      <c r="Q7" s="519">
        <v>61</v>
      </c>
      <c r="R7" s="13" t="s">
        <v>83</v>
      </c>
      <c r="S7" s="13"/>
      <c r="T7" s="5">
        <v>4</v>
      </c>
      <c r="U7" s="10" t="s">
        <v>884</v>
      </c>
      <c r="V7" s="518">
        <v>25</v>
      </c>
      <c r="W7" s="519">
        <v>39</v>
      </c>
      <c r="X7" s="14" t="s">
        <v>82</v>
      </c>
      <c r="Y7" s="14"/>
      <c r="Z7" s="91"/>
      <c r="AB7" s="97" t="s">
        <v>153</v>
      </c>
      <c r="AC7" s="96">
        <v>43</v>
      </c>
      <c r="AF7" s="97" t="s">
        <v>892</v>
      </c>
      <c r="AG7" s="96">
        <v>43</v>
      </c>
    </row>
    <row r="8" spans="1:35" ht="23">
      <c r="A8" s="5">
        <v>5</v>
      </c>
      <c r="B8" s="10" t="s">
        <v>893</v>
      </c>
      <c r="C8" s="520">
        <f>35*7/8</f>
        <v>30.625</v>
      </c>
      <c r="D8" s="519">
        <v>43</v>
      </c>
      <c r="E8" s="515" t="s">
        <v>881</v>
      </c>
      <c r="F8" s="13"/>
      <c r="G8" s="5">
        <v>5</v>
      </c>
      <c r="H8" s="10" t="s">
        <v>886</v>
      </c>
      <c r="I8" s="520">
        <f>28*6/7</f>
        <v>24</v>
      </c>
      <c r="J8" s="519">
        <v>31</v>
      </c>
      <c r="K8" s="18" t="s">
        <v>881</v>
      </c>
      <c r="L8" s="92"/>
      <c r="M8" s="58"/>
      <c r="N8" s="5">
        <v>5</v>
      </c>
      <c r="O8" s="10" t="s">
        <v>893</v>
      </c>
      <c r="P8" s="518">
        <v>24</v>
      </c>
      <c r="Q8" s="519">
        <v>47</v>
      </c>
      <c r="R8" s="13"/>
      <c r="S8" s="13"/>
      <c r="T8" s="5">
        <v>5</v>
      </c>
      <c r="U8" s="10" t="s">
        <v>890</v>
      </c>
      <c r="V8" s="518">
        <v>20</v>
      </c>
      <c r="W8" s="519">
        <v>25</v>
      </c>
      <c r="X8" s="14"/>
      <c r="Y8" s="18"/>
      <c r="Z8" s="91"/>
      <c r="AB8" s="97" t="s">
        <v>65</v>
      </c>
      <c r="AC8" s="96">
        <v>41</v>
      </c>
      <c r="AF8" s="97" t="s">
        <v>894</v>
      </c>
      <c r="AG8" s="96">
        <v>41</v>
      </c>
    </row>
    <row r="9" spans="1:35" ht="23">
      <c r="A9" s="5">
        <v>6</v>
      </c>
      <c r="B9" s="10" t="s">
        <v>891</v>
      </c>
      <c r="C9" s="520">
        <f>34*7/8</f>
        <v>29.75</v>
      </c>
      <c r="D9" s="519">
        <v>56</v>
      </c>
      <c r="E9" s="515" t="s">
        <v>881</v>
      </c>
      <c r="F9" s="13"/>
      <c r="G9" s="5">
        <v>6</v>
      </c>
      <c r="H9" s="10" t="s">
        <v>895</v>
      </c>
      <c r="I9" s="520">
        <v>24</v>
      </c>
      <c r="J9" s="519">
        <v>22</v>
      </c>
      <c r="K9" s="18" t="s">
        <v>883</v>
      </c>
      <c r="L9" s="92"/>
      <c r="M9" s="58"/>
      <c r="N9" s="5">
        <v>6</v>
      </c>
      <c r="O9" s="10" t="s">
        <v>888</v>
      </c>
      <c r="P9" s="518">
        <v>24</v>
      </c>
      <c r="Q9" s="519">
        <v>42</v>
      </c>
      <c r="R9" s="13"/>
      <c r="S9" s="13"/>
      <c r="T9" s="5">
        <v>6</v>
      </c>
      <c r="U9" s="10" t="s">
        <v>895</v>
      </c>
      <c r="V9" s="518">
        <v>14</v>
      </c>
      <c r="W9" s="519">
        <v>19</v>
      </c>
      <c r="X9" s="14"/>
      <c r="Y9" s="18"/>
      <c r="Z9" s="91"/>
      <c r="AB9" s="97" t="s">
        <v>7</v>
      </c>
      <c r="AC9" s="96">
        <v>40</v>
      </c>
      <c r="AF9" s="97" t="s">
        <v>896</v>
      </c>
      <c r="AG9" s="96">
        <v>40</v>
      </c>
    </row>
    <row r="10" spans="1:35" ht="24" thickBot="1">
      <c r="A10" s="5">
        <v>7</v>
      </c>
      <c r="B10" s="10" t="s">
        <v>885</v>
      </c>
      <c r="C10" s="520">
        <f>33*7/8</f>
        <v>28.875</v>
      </c>
      <c r="D10" s="519">
        <v>42</v>
      </c>
      <c r="E10" s="515" t="s">
        <v>881</v>
      </c>
      <c r="F10" s="13"/>
      <c r="G10" s="5">
        <v>7</v>
      </c>
      <c r="H10" s="10" t="s">
        <v>897</v>
      </c>
      <c r="I10" s="520">
        <v>24</v>
      </c>
      <c r="J10" s="519">
        <v>20</v>
      </c>
      <c r="K10" s="18" t="s">
        <v>883</v>
      </c>
      <c r="L10" s="92"/>
      <c r="M10" s="58"/>
      <c r="N10" s="5">
        <v>7</v>
      </c>
      <c r="O10" s="10" t="s">
        <v>898</v>
      </c>
      <c r="P10" s="518">
        <v>23</v>
      </c>
      <c r="Q10" s="519">
        <v>33</v>
      </c>
      <c r="R10" s="13"/>
      <c r="S10" s="13"/>
      <c r="T10" s="5">
        <v>7</v>
      </c>
      <c r="U10" s="10" t="s">
        <v>897</v>
      </c>
      <c r="V10" s="521">
        <v>13</v>
      </c>
      <c r="W10" s="522">
        <v>10</v>
      </c>
      <c r="X10" s="14"/>
      <c r="Y10" s="18"/>
      <c r="Z10" s="91"/>
      <c r="AB10" s="97" t="s">
        <v>899</v>
      </c>
      <c r="AC10" s="96">
        <v>39</v>
      </c>
      <c r="AF10" s="97" t="s">
        <v>900</v>
      </c>
      <c r="AG10" s="96">
        <v>39</v>
      </c>
    </row>
    <row r="11" spans="1:35" ht="25" thickTop="1" thickBot="1">
      <c r="A11" s="5">
        <v>8</v>
      </c>
      <c r="B11" s="10" t="s">
        <v>898</v>
      </c>
      <c r="C11" s="518">
        <v>26</v>
      </c>
      <c r="D11" s="519">
        <v>38</v>
      </c>
      <c r="E11" s="515" t="s">
        <v>883</v>
      </c>
      <c r="F11" s="13"/>
      <c r="G11" s="5">
        <v>8</v>
      </c>
      <c r="H11" s="10" t="s">
        <v>901</v>
      </c>
      <c r="I11" s="520">
        <v>22</v>
      </c>
      <c r="J11" s="519">
        <v>15</v>
      </c>
      <c r="K11" s="18" t="s">
        <v>883</v>
      </c>
      <c r="L11" s="92"/>
      <c r="M11" s="58"/>
      <c r="N11" s="5">
        <v>8</v>
      </c>
      <c r="O11" s="10" t="s">
        <v>889</v>
      </c>
      <c r="P11" s="521">
        <v>22</v>
      </c>
      <c r="Q11" s="522">
        <v>51</v>
      </c>
      <c r="R11" s="13"/>
      <c r="S11" s="13"/>
      <c r="T11" s="5"/>
      <c r="U11" s="10"/>
      <c r="V11" s="54"/>
      <c r="W11" s="18"/>
      <c r="X11" s="14"/>
      <c r="Y11" s="18"/>
      <c r="Z11" s="91"/>
      <c r="AB11" s="97" t="s">
        <v>15</v>
      </c>
      <c r="AC11" s="96">
        <v>38</v>
      </c>
      <c r="AF11" s="97" t="s">
        <v>902</v>
      </c>
      <c r="AG11" s="96">
        <v>40</v>
      </c>
      <c r="AH11" t="s">
        <v>71</v>
      </c>
    </row>
    <row r="12" spans="1:35" ht="25" thickTop="1" thickBot="1">
      <c r="A12" s="5">
        <v>9</v>
      </c>
      <c r="B12" s="10" t="s">
        <v>903</v>
      </c>
      <c r="C12" s="518">
        <f>28*7/8</f>
        <v>24.5</v>
      </c>
      <c r="D12" s="519">
        <v>34</v>
      </c>
      <c r="E12" s="515" t="s">
        <v>881</v>
      </c>
      <c r="F12" s="13"/>
      <c r="G12" s="5">
        <v>9</v>
      </c>
      <c r="H12" s="10" t="s">
        <v>904</v>
      </c>
      <c r="I12" s="520">
        <v>12</v>
      </c>
      <c r="J12" s="519">
        <v>6</v>
      </c>
      <c r="K12" s="18" t="s">
        <v>883</v>
      </c>
      <c r="L12" s="92"/>
      <c r="M12" s="58"/>
      <c r="N12" s="3"/>
      <c r="O12" s="42" t="s">
        <v>77</v>
      </c>
      <c r="P12" s="523"/>
      <c r="Q12" s="3"/>
      <c r="R12" s="103"/>
      <c r="S12" s="13"/>
      <c r="T12" s="5"/>
      <c r="U12" s="42" t="s">
        <v>158</v>
      </c>
      <c r="V12" s="13"/>
      <c r="W12" s="6"/>
      <c r="X12" s="14"/>
      <c r="Y12" s="18"/>
      <c r="Z12" s="91"/>
      <c r="AB12" s="97" t="s">
        <v>905</v>
      </c>
      <c r="AC12" s="96">
        <v>39</v>
      </c>
      <c r="AD12" t="s">
        <v>71</v>
      </c>
      <c r="AF12" s="97" t="s">
        <v>149</v>
      </c>
      <c r="AG12" s="96">
        <v>38</v>
      </c>
      <c r="AH12" t="s">
        <v>906</v>
      </c>
    </row>
    <row r="13" spans="1:35" ht="25" thickTop="1" thickBot="1">
      <c r="A13" s="5">
        <v>10</v>
      </c>
      <c r="B13" s="10" t="s">
        <v>907</v>
      </c>
      <c r="C13" s="518">
        <f>28*7/8</f>
        <v>24.5</v>
      </c>
      <c r="D13" s="519">
        <v>33</v>
      </c>
      <c r="E13" s="515" t="s">
        <v>881</v>
      </c>
      <c r="F13" s="13"/>
      <c r="G13" s="5">
        <v>10</v>
      </c>
      <c r="H13" s="10" t="s">
        <v>908</v>
      </c>
      <c r="I13" s="520">
        <v>12</v>
      </c>
      <c r="J13" s="519">
        <v>6</v>
      </c>
      <c r="K13" s="18" t="s">
        <v>883</v>
      </c>
      <c r="L13" s="92"/>
      <c r="M13" s="58"/>
      <c r="N13" s="5" t="s">
        <v>0</v>
      </c>
      <c r="O13" s="6" t="s">
        <v>1</v>
      </c>
      <c r="P13" s="7" t="s">
        <v>2</v>
      </c>
      <c r="Q13" s="8" t="s">
        <v>3</v>
      </c>
      <c r="R13" s="14" t="s">
        <v>4</v>
      </c>
      <c r="S13" s="13"/>
      <c r="T13" s="5" t="s">
        <v>0</v>
      </c>
      <c r="U13" s="6" t="s">
        <v>1</v>
      </c>
      <c r="V13" s="7" t="s">
        <v>2</v>
      </c>
      <c r="W13" s="8" t="s">
        <v>3</v>
      </c>
      <c r="X13" s="14" t="s">
        <v>4</v>
      </c>
      <c r="Y13" s="18"/>
      <c r="Z13" s="91"/>
      <c r="AB13" s="95" t="s">
        <v>6</v>
      </c>
      <c r="AC13" s="96">
        <v>37</v>
      </c>
      <c r="AD13" t="s">
        <v>72</v>
      </c>
      <c r="AF13" s="97" t="s">
        <v>909</v>
      </c>
      <c r="AG13" s="96">
        <v>36</v>
      </c>
    </row>
    <row r="14" spans="1:35" ht="24" thickTop="1">
      <c r="A14" s="5">
        <v>11</v>
      </c>
      <c r="B14" s="10" t="s">
        <v>910</v>
      </c>
      <c r="C14" s="518">
        <f>28*7/8</f>
        <v>24.5</v>
      </c>
      <c r="D14" s="519">
        <v>32</v>
      </c>
      <c r="E14" s="515" t="s">
        <v>881</v>
      </c>
      <c r="F14" s="13"/>
      <c r="G14" s="5">
        <v>11</v>
      </c>
      <c r="H14" s="10" t="s">
        <v>911</v>
      </c>
      <c r="I14" s="520">
        <f>13*6/7</f>
        <v>11.142857142857142</v>
      </c>
      <c r="J14" s="519">
        <v>23</v>
      </c>
      <c r="K14" s="18" t="s">
        <v>881</v>
      </c>
      <c r="L14" s="98"/>
      <c r="M14" s="58"/>
      <c r="N14" s="5">
        <v>1</v>
      </c>
      <c r="O14" s="40" t="s">
        <v>912</v>
      </c>
      <c r="P14" s="513">
        <v>31</v>
      </c>
      <c r="Q14" s="514">
        <v>54</v>
      </c>
      <c r="R14" s="14" t="s">
        <v>80</v>
      </c>
      <c r="S14" s="13"/>
      <c r="T14" s="5">
        <v>1</v>
      </c>
      <c r="U14" s="10" t="s">
        <v>904</v>
      </c>
      <c r="V14" s="11">
        <v>28</v>
      </c>
      <c r="W14" s="12">
        <v>21</v>
      </c>
      <c r="X14" s="13" t="s">
        <v>83</v>
      </c>
      <c r="Y14" s="18"/>
      <c r="Z14" s="91"/>
      <c r="AB14" s="97" t="s">
        <v>19</v>
      </c>
      <c r="AC14" s="96">
        <v>35</v>
      </c>
      <c r="AF14" s="97" t="s">
        <v>913</v>
      </c>
      <c r="AG14" s="96">
        <v>35</v>
      </c>
    </row>
    <row r="15" spans="1:35" ht="23">
      <c r="A15" s="5">
        <v>12</v>
      </c>
      <c r="B15" s="40" t="s">
        <v>914</v>
      </c>
      <c r="C15" s="518">
        <v>24</v>
      </c>
      <c r="D15" s="519">
        <v>54</v>
      </c>
      <c r="E15" s="515" t="s">
        <v>551</v>
      </c>
      <c r="F15" s="13"/>
      <c r="G15" s="5">
        <v>12</v>
      </c>
      <c r="H15" s="10" t="s">
        <v>915</v>
      </c>
      <c r="I15" s="520">
        <f>12*6/7</f>
        <v>10.285714285714286</v>
      </c>
      <c r="J15" s="519">
        <v>16</v>
      </c>
      <c r="K15" s="18" t="s">
        <v>881</v>
      </c>
      <c r="L15" s="98"/>
      <c r="M15" s="58"/>
      <c r="N15" s="5">
        <v>2</v>
      </c>
      <c r="O15" s="40" t="s">
        <v>916</v>
      </c>
      <c r="P15" s="518">
        <v>26</v>
      </c>
      <c r="Q15" s="519">
        <v>44</v>
      </c>
      <c r="R15" s="14" t="s">
        <v>82</v>
      </c>
      <c r="S15" s="13"/>
      <c r="T15" s="5">
        <v>2</v>
      </c>
      <c r="U15" s="10" t="s">
        <v>911</v>
      </c>
      <c r="V15" s="16">
        <v>23</v>
      </c>
      <c r="W15" s="17">
        <v>9</v>
      </c>
      <c r="X15" s="13"/>
      <c r="Y15" s="18"/>
      <c r="Z15" s="91"/>
      <c r="AB15" s="97" t="s">
        <v>95</v>
      </c>
      <c r="AC15" s="96">
        <v>34</v>
      </c>
      <c r="AF15" s="97" t="s">
        <v>911</v>
      </c>
      <c r="AG15" s="96">
        <v>34</v>
      </c>
    </row>
    <row r="16" spans="1:35" ht="24" thickBot="1">
      <c r="A16" s="5">
        <v>13</v>
      </c>
      <c r="B16" s="40" t="s">
        <v>917</v>
      </c>
      <c r="C16" s="518">
        <v>24</v>
      </c>
      <c r="D16" s="519">
        <v>41</v>
      </c>
      <c r="E16" s="515" t="s">
        <v>551</v>
      </c>
      <c r="F16" s="13"/>
      <c r="G16" s="5">
        <v>13</v>
      </c>
      <c r="H16" s="10" t="s">
        <v>918</v>
      </c>
      <c r="I16" s="524">
        <f>8*6/7</f>
        <v>6.8571428571428568</v>
      </c>
      <c r="J16" s="525">
        <v>18</v>
      </c>
      <c r="K16" s="18" t="s">
        <v>881</v>
      </c>
      <c r="L16" s="98"/>
      <c r="M16" s="58"/>
      <c r="N16" s="5">
        <v>3</v>
      </c>
      <c r="O16" s="10" t="s">
        <v>903</v>
      </c>
      <c r="P16" s="518">
        <v>24</v>
      </c>
      <c r="Q16" s="519">
        <v>41</v>
      </c>
      <c r="R16" s="14" t="s">
        <v>81</v>
      </c>
      <c r="S16" s="13"/>
      <c r="T16" s="5">
        <v>3</v>
      </c>
      <c r="U16" s="10" t="s">
        <v>908</v>
      </c>
      <c r="V16" s="16">
        <v>20</v>
      </c>
      <c r="W16" s="17">
        <v>16</v>
      </c>
      <c r="X16" s="14" t="s">
        <v>81</v>
      </c>
      <c r="Y16" s="18"/>
      <c r="Z16" s="91"/>
      <c r="AB16" s="97" t="s">
        <v>17</v>
      </c>
      <c r="AC16" s="96">
        <v>33</v>
      </c>
      <c r="AF16" s="97" t="s">
        <v>59</v>
      </c>
      <c r="AG16" s="96">
        <v>33</v>
      </c>
    </row>
    <row r="17" spans="1:33" ht="24" thickTop="1">
      <c r="A17" s="5">
        <v>14</v>
      </c>
      <c r="B17" s="40" t="s">
        <v>912</v>
      </c>
      <c r="C17" s="518">
        <v>23</v>
      </c>
      <c r="D17" s="519">
        <v>48</v>
      </c>
      <c r="E17" s="515" t="s">
        <v>551</v>
      </c>
      <c r="F17" s="13"/>
      <c r="G17" s="5"/>
      <c r="H17" s="10"/>
      <c r="I17" s="54"/>
      <c r="J17" s="54"/>
      <c r="K17" s="18"/>
      <c r="L17" s="98"/>
      <c r="M17" s="58"/>
      <c r="N17" s="5">
        <v>4</v>
      </c>
      <c r="O17" s="40" t="s">
        <v>914</v>
      </c>
      <c r="P17" s="518">
        <v>23</v>
      </c>
      <c r="Q17" s="519">
        <v>39</v>
      </c>
      <c r="R17" s="14" t="s">
        <v>83</v>
      </c>
      <c r="S17" s="13"/>
      <c r="T17" s="5">
        <v>4</v>
      </c>
      <c r="U17" s="10" t="s">
        <v>915</v>
      </c>
      <c r="V17" s="16">
        <v>19</v>
      </c>
      <c r="W17" s="17">
        <v>17</v>
      </c>
      <c r="X17" s="14" t="s">
        <v>82</v>
      </c>
      <c r="Y17" s="18"/>
      <c r="Z17" s="91"/>
      <c r="AB17" s="135" t="s">
        <v>49</v>
      </c>
      <c r="AC17" s="96">
        <v>32</v>
      </c>
      <c r="AF17" s="97"/>
      <c r="AG17" s="96"/>
    </row>
    <row r="18" spans="1:33" ht="23">
      <c r="A18" s="5">
        <v>15</v>
      </c>
      <c r="B18" s="40" t="s">
        <v>916</v>
      </c>
      <c r="C18" s="518">
        <v>21</v>
      </c>
      <c r="D18" s="519">
        <v>46</v>
      </c>
      <c r="E18" s="515" t="s">
        <v>551</v>
      </c>
      <c r="F18" s="14"/>
      <c r="G18" s="5"/>
      <c r="H18" s="10"/>
      <c r="I18" s="18"/>
      <c r="J18" s="18"/>
      <c r="K18" s="18"/>
      <c r="L18" s="98"/>
      <c r="M18" s="58"/>
      <c r="N18" s="5">
        <v>5</v>
      </c>
      <c r="O18" s="40" t="s">
        <v>917</v>
      </c>
      <c r="P18" s="518">
        <v>22</v>
      </c>
      <c r="Q18" s="519">
        <v>40</v>
      </c>
      <c r="R18" s="14"/>
      <c r="S18" s="13"/>
      <c r="T18" s="5">
        <v>5</v>
      </c>
      <c r="U18" s="10" t="s">
        <v>918</v>
      </c>
      <c r="V18" s="16">
        <v>18</v>
      </c>
      <c r="W18" s="17">
        <v>13</v>
      </c>
      <c r="X18" s="14" t="s">
        <v>80</v>
      </c>
      <c r="Y18" s="18"/>
      <c r="Z18" s="91"/>
      <c r="AB18" s="135" t="s">
        <v>919</v>
      </c>
      <c r="AC18" s="96">
        <v>31</v>
      </c>
      <c r="AF18" s="135"/>
      <c r="AG18" s="96"/>
    </row>
    <row r="19" spans="1:33" ht="24" thickBot="1">
      <c r="A19" s="5">
        <v>16</v>
      </c>
      <c r="B19" s="10" t="s">
        <v>920</v>
      </c>
      <c r="C19" s="520">
        <f>23*7/8</f>
        <v>20.125</v>
      </c>
      <c r="D19" s="519">
        <v>38</v>
      </c>
      <c r="E19" s="515" t="s">
        <v>881</v>
      </c>
      <c r="F19" s="14"/>
      <c r="G19" s="5"/>
      <c r="H19" s="40"/>
      <c r="I19" s="18"/>
      <c r="J19" s="18"/>
      <c r="K19" s="18"/>
      <c r="L19" s="98"/>
      <c r="M19" s="58"/>
      <c r="N19" s="5">
        <v>6</v>
      </c>
      <c r="O19" s="10" t="s">
        <v>907</v>
      </c>
      <c r="P19" s="518">
        <v>22</v>
      </c>
      <c r="Q19" s="519">
        <v>29</v>
      </c>
      <c r="R19" s="14"/>
      <c r="S19" s="13"/>
      <c r="T19" s="5">
        <v>6</v>
      </c>
      <c r="U19" s="10" t="s">
        <v>901</v>
      </c>
      <c r="V19" s="22">
        <v>11</v>
      </c>
      <c r="W19" s="23">
        <v>8</v>
      </c>
      <c r="X19" s="14"/>
      <c r="Y19" s="18"/>
      <c r="Z19" s="91"/>
      <c r="AB19" s="135" t="s">
        <v>41</v>
      </c>
      <c r="AC19" s="96">
        <v>32</v>
      </c>
      <c r="AD19" t="s">
        <v>71</v>
      </c>
      <c r="AF19" s="135"/>
      <c r="AG19" s="96"/>
    </row>
    <row r="20" spans="1:33" ht="25" thickTop="1" thickBot="1">
      <c r="A20" s="5">
        <v>17</v>
      </c>
      <c r="B20" s="40" t="s">
        <v>921</v>
      </c>
      <c r="C20" s="518">
        <v>20</v>
      </c>
      <c r="D20" s="519">
        <v>49</v>
      </c>
      <c r="E20" s="515" t="s">
        <v>551</v>
      </c>
      <c r="F20" s="14"/>
      <c r="G20" s="5"/>
      <c r="H20" s="40"/>
      <c r="I20" s="18"/>
      <c r="J20" s="18"/>
      <c r="K20" s="18"/>
      <c r="L20" s="98"/>
      <c r="M20" s="99"/>
      <c r="N20" s="5">
        <v>7</v>
      </c>
      <c r="O20" s="10" t="s">
        <v>910</v>
      </c>
      <c r="P20" s="526">
        <v>20</v>
      </c>
      <c r="Q20" s="525">
        <v>43</v>
      </c>
      <c r="R20" s="14"/>
      <c r="S20" s="13"/>
      <c r="T20" s="5"/>
      <c r="U20" s="40"/>
      <c r="V20" s="3"/>
      <c r="W20" s="3"/>
      <c r="X20" s="14"/>
      <c r="Y20" s="13"/>
      <c r="Z20" s="91"/>
      <c r="AB20" s="97" t="s">
        <v>96</v>
      </c>
      <c r="AC20" s="100">
        <v>30</v>
      </c>
      <c r="AD20" t="s">
        <v>72</v>
      </c>
      <c r="AF20" s="97"/>
      <c r="AG20" s="100"/>
    </row>
    <row r="21" spans="1:33" ht="25" thickTop="1" thickBot="1">
      <c r="A21" s="5">
        <v>18</v>
      </c>
      <c r="B21" s="40" t="s">
        <v>922</v>
      </c>
      <c r="C21" s="518">
        <v>19</v>
      </c>
      <c r="D21" s="519">
        <v>48</v>
      </c>
      <c r="E21" s="515" t="s">
        <v>551</v>
      </c>
      <c r="F21" s="14"/>
      <c r="G21" s="5"/>
      <c r="H21" s="10"/>
      <c r="I21" s="18"/>
      <c r="J21" s="18"/>
      <c r="K21" s="40"/>
      <c r="L21" s="98"/>
      <c r="M21" s="99"/>
      <c r="N21" s="3"/>
      <c r="O21" s="42" t="s">
        <v>923</v>
      </c>
      <c r="P21" s="4"/>
      <c r="Q21" s="527"/>
      <c r="R21" s="103"/>
      <c r="S21" s="13"/>
      <c r="T21" s="5"/>
      <c r="U21" s="10"/>
      <c r="X21" s="14"/>
      <c r="Y21" s="13"/>
      <c r="Z21" s="91"/>
      <c r="AB21" s="135" t="s">
        <v>11</v>
      </c>
      <c r="AC21" s="100">
        <v>28</v>
      </c>
      <c r="AF21" s="101"/>
      <c r="AG21" s="102"/>
    </row>
    <row r="22" spans="1:33" ht="25" thickTop="1" thickBot="1">
      <c r="A22" s="5">
        <v>19</v>
      </c>
      <c r="B22" s="40" t="s">
        <v>924</v>
      </c>
      <c r="C22" s="518">
        <v>19</v>
      </c>
      <c r="D22" s="519">
        <v>42</v>
      </c>
      <c r="E22" s="515" t="s">
        <v>883</v>
      </c>
      <c r="F22" s="14"/>
      <c r="G22" s="18"/>
      <c r="H22" s="10"/>
      <c r="I22" s="18"/>
      <c r="J22" s="18"/>
      <c r="K22" s="40"/>
      <c r="L22" s="98"/>
      <c r="M22" s="58"/>
      <c r="N22" s="5" t="s">
        <v>0</v>
      </c>
      <c r="O22" s="6" t="s">
        <v>1</v>
      </c>
      <c r="P22" s="7" t="s">
        <v>2</v>
      </c>
      <c r="Q22" s="8" t="s">
        <v>3</v>
      </c>
      <c r="R22" s="14" t="s">
        <v>4</v>
      </c>
      <c r="S22" s="13"/>
      <c r="T22" s="5"/>
      <c r="U22" s="10"/>
      <c r="X22" s="14"/>
      <c r="Y22" s="14"/>
      <c r="Z22" s="91"/>
      <c r="AB22" s="135" t="s">
        <v>922</v>
      </c>
      <c r="AC22" s="100">
        <v>27</v>
      </c>
      <c r="AF22" s="10"/>
      <c r="AG22" s="80"/>
    </row>
    <row r="23" spans="1:33" ht="24" thickTop="1">
      <c r="A23" s="5">
        <v>20</v>
      </c>
      <c r="B23" s="10" t="s">
        <v>925</v>
      </c>
      <c r="C23" s="518">
        <v>17</v>
      </c>
      <c r="D23" s="519">
        <v>33</v>
      </c>
      <c r="E23" s="515" t="s">
        <v>883</v>
      </c>
      <c r="F23" s="14"/>
      <c r="G23" s="18"/>
      <c r="H23" s="10"/>
      <c r="I23" s="18"/>
      <c r="J23" s="18"/>
      <c r="K23" s="18"/>
      <c r="L23" s="98"/>
      <c r="M23" s="58"/>
      <c r="N23" s="5">
        <v>1</v>
      </c>
      <c r="O23" s="40" t="s">
        <v>921</v>
      </c>
      <c r="P23" s="513">
        <v>33</v>
      </c>
      <c r="Q23" s="514">
        <v>54</v>
      </c>
      <c r="R23" s="14" t="s">
        <v>81</v>
      </c>
      <c r="S23" s="13"/>
      <c r="T23" s="5"/>
      <c r="U23" s="10"/>
      <c r="X23" s="14"/>
      <c r="Y23" s="14"/>
      <c r="Z23" s="91"/>
      <c r="AB23" s="135" t="s">
        <v>21</v>
      </c>
      <c r="AC23" s="100">
        <v>26</v>
      </c>
    </row>
    <row r="24" spans="1:33" ht="23">
      <c r="A24" s="5">
        <v>21</v>
      </c>
      <c r="B24" s="10" t="s">
        <v>926</v>
      </c>
      <c r="C24" s="520">
        <f>15*7/8</f>
        <v>13.125</v>
      </c>
      <c r="D24" s="519">
        <v>32</v>
      </c>
      <c r="E24" s="515" t="s">
        <v>881</v>
      </c>
      <c r="F24" s="14"/>
      <c r="G24" s="18"/>
      <c r="H24" s="10"/>
      <c r="I24" s="3"/>
      <c r="J24" s="3"/>
      <c r="K24" s="18"/>
      <c r="L24" s="98"/>
      <c r="M24" s="58"/>
      <c r="N24" s="5">
        <v>2</v>
      </c>
      <c r="O24" s="40" t="s">
        <v>924</v>
      </c>
      <c r="P24" s="518">
        <v>30</v>
      </c>
      <c r="Q24" s="519">
        <v>42</v>
      </c>
      <c r="R24" s="14" t="s">
        <v>80</v>
      </c>
      <c r="S24" s="13"/>
      <c r="Y24" s="18"/>
      <c r="Z24" s="91"/>
      <c r="AB24" s="135" t="s">
        <v>20</v>
      </c>
      <c r="AC24" s="100">
        <v>25</v>
      </c>
    </row>
    <row r="25" spans="1:33" ht="24" thickBot="1">
      <c r="A25" s="5">
        <v>22</v>
      </c>
      <c r="B25" s="10" t="s">
        <v>927</v>
      </c>
      <c r="C25" s="526">
        <v>8</v>
      </c>
      <c r="D25" s="522">
        <v>20</v>
      </c>
      <c r="E25" s="515" t="s">
        <v>883</v>
      </c>
      <c r="F25" s="14"/>
      <c r="G25" s="18"/>
      <c r="H25" s="10"/>
      <c r="I25" s="3"/>
      <c r="J25" s="3"/>
      <c r="K25" s="18"/>
      <c r="L25" s="98"/>
      <c r="M25" s="58"/>
      <c r="N25" s="5">
        <v>3</v>
      </c>
      <c r="O25" s="10" t="s">
        <v>920</v>
      </c>
      <c r="P25" s="518">
        <v>30</v>
      </c>
      <c r="Q25" s="519">
        <v>40</v>
      </c>
      <c r="R25" s="14" t="s">
        <v>83</v>
      </c>
      <c r="S25" s="13"/>
      <c r="Y25" s="18"/>
      <c r="Z25" s="91"/>
      <c r="AB25" s="136" t="s">
        <v>847</v>
      </c>
      <c r="AC25" s="102">
        <v>24</v>
      </c>
    </row>
    <row r="26" spans="1:33" ht="24" thickTop="1">
      <c r="A26" s="18"/>
      <c r="B26" s="10"/>
      <c r="C26" s="18"/>
      <c r="D26" s="18"/>
      <c r="E26" s="18"/>
      <c r="F26" s="14"/>
      <c r="G26" s="18"/>
      <c r="H26" s="10"/>
      <c r="I26" s="103"/>
      <c r="K26" s="18"/>
      <c r="L26" s="98"/>
      <c r="M26" s="58"/>
      <c r="N26" s="5">
        <v>4</v>
      </c>
      <c r="O26" s="40" t="s">
        <v>922</v>
      </c>
      <c r="P26" s="518">
        <v>22</v>
      </c>
      <c r="Q26" s="519">
        <v>48</v>
      </c>
      <c r="R26" s="14" t="s">
        <v>82</v>
      </c>
      <c r="S26" s="13"/>
      <c r="Y26" s="18"/>
      <c r="Z26" s="91"/>
      <c r="AB26" s="10"/>
      <c r="AC26" s="80"/>
    </row>
    <row r="27" spans="1:33" ht="23">
      <c r="A27" s="18"/>
      <c r="B27" s="10"/>
      <c r="C27" s="18"/>
      <c r="D27" s="18"/>
      <c r="E27" s="18"/>
      <c r="F27" s="14"/>
      <c r="G27" s="18"/>
      <c r="H27" s="10"/>
      <c r="I27" s="103"/>
      <c r="J27" s="103"/>
      <c r="K27" s="18"/>
      <c r="L27" s="98"/>
      <c r="M27" s="58"/>
      <c r="N27" s="5">
        <v>5</v>
      </c>
      <c r="O27" s="10" t="s">
        <v>926</v>
      </c>
      <c r="P27" s="518">
        <v>22</v>
      </c>
      <c r="Q27" s="519">
        <v>33</v>
      </c>
      <c r="R27" s="14"/>
      <c r="S27" s="13"/>
      <c r="Y27" s="18"/>
      <c r="Z27" s="91"/>
      <c r="AB27" s="10"/>
      <c r="AC27" s="80"/>
    </row>
    <row r="28" spans="1:33" ht="23">
      <c r="A28" s="18"/>
      <c r="B28" s="10"/>
      <c r="C28" s="18"/>
      <c r="D28" s="18"/>
      <c r="E28" s="18"/>
      <c r="F28" s="14"/>
      <c r="G28" s="18"/>
      <c r="H28" s="10"/>
      <c r="I28" s="103"/>
      <c r="J28" s="103"/>
      <c r="K28" s="18"/>
      <c r="L28" s="98"/>
      <c r="M28" s="58"/>
      <c r="N28" s="5">
        <v>6</v>
      </c>
      <c r="O28" s="10" t="s">
        <v>925</v>
      </c>
      <c r="P28" s="518">
        <v>20</v>
      </c>
      <c r="Q28" s="519">
        <v>43</v>
      </c>
      <c r="R28" s="14"/>
      <c r="S28" s="13"/>
      <c r="Y28" s="18"/>
      <c r="Z28" s="91"/>
      <c r="AB28" s="10"/>
      <c r="AC28" s="80"/>
    </row>
    <row r="29" spans="1:33" ht="24" thickBot="1">
      <c r="A29" s="5"/>
      <c r="B29" s="10"/>
      <c r="C29" s="6"/>
      <c r="D29" s="6"/>
      <c r="E29" s="6"/>
      <c r="F29" s="13"/>
      <c r="G29" s="5"/>
      <c r="H29" s="10"/>
      <c r="I29" s="103"/>
      <c r="J29" s="103"/>
      <c r="K29" s="18"/>
      <c r="L29" s="98"/>
      <c r="M29" s="58"/>
      <c r="N29" s="5">
        <v>7</v>
      </c>
      <c r="O29" s="10" t="s">
        <v>927</v>
      </c>
      <c r="P29" s="526">
        <v>11</v>
      </c>
      <c r="Q29" s="522">
        <v>29</v>
      </c>
      <c r="R29" s="14"/>
      <c r="S29" s="13"/>
      <c r="Y29" s="18"/>
      <c r="Z29" s="91"/>
      <c r="AB29" s="10"/>
      <c r="AC29" s="80"/>
    </row>
    <row r="30" spans="1:33" ht="24" thickTop="1">
      <c r="A30" s="5"/>
      <c r="B30" s="6"/>
      <c r="C30" s="6"/>
      <c r="D30" s="6"/>
      <c r="E30" s="6"/>
      <c r="F30" s="6"/>
      <c r="G30" s="5"/>
      <c r="H30" s="10"/>
      <c r="K30" s="18"/>
      <c r="L30" s="14"/>
      <c r="M30" s="18"/>
      <c r="R30" s="14"/>
      <c r="Y30" s="62"/>
      <c r="Z30" s="62"/>
      <c r="AA30" s="62"/>
      <c r="AB30" s="10"/>
      <c r="AC30" s="80"/>
    </row>
    <row r="31" spans="1:33" ht="23">
      <c r="A31" s="5"/>
      <c r="B31" s="6"/>
      <c r="C31" s="6"/>
      <c r="D31" s="6"/>
      <c r="E31" s="6"/>
      <c r="F31" s="6"/>
      <c r="G31" s="5"/>
      <c r="H31" s="10"/>
      <c r="K31" s="18"/>
      <c r="L31" s="14"/>
      <c r="M31" s="18"/>
      <c r="R31" s="14"/>
      <c r="Y31" s="62"/>
      <c r="Z31" s="62"/>
      <c r="AA31" s="62"/>
      <c r="AB31" s="10"/>
      <c r="AC31" s="80"/>
    </row>
    <row r="32" spans="1:33" ht="23">
      <c r="A32" s="5"/>
      <c r="B32" s="6"/>
      <c r="C32" s="6"/>
      <c r="D32" s="6"/>
      <c r="E32" s="6"/>
      <c r="F32" s="6"/>
      <c r="G32" s="5"/>
      <c r="H32" s="10"/>
      <c r="K32" s="18"/>
      <c r="L32" s="14"/>
      <c r="M32" s="18"/>
      <c r="R32" s="14"/>
      <c r="Y32" s="62"/>
      <c r="Z32" s="62"/>
      <c r="AA32" s="62"/>
      <c r="AB32" s="14"/>
      <c r="AC32" s="80"/>
    </row>
    <row r="33" spans="1:29" ht="23">
      <c r="A33" s="5"/>
      <c r="B33" s="6"/>
      <c r="F33" s="6"/>
      <c r="G33" s="5"/>
      <c r="H33" s="10"/>
      <c r="K33" s="18"/>
      <c r="L33" s="14"/>
      <c r="M33" s="18"/>
      <c r="R33" s="14"/>
      <c r="Y33" s="62"/>
      <c r="Z33" s="62"/>
      <c r="AA33" s="62"/>
      <c r="AB33" s="14"/>
      <c r="AC33" s="80"/>
    </row>
    <row r="34" spans="1:29" ht="17">
      <c r="A34" s="5"/>
      <c r="G34" s="5"/>
      <c r="H34" s="10"/>
      <c r="K34" s="18"/>
      <c r="L34" s="14"/>
      <c r="M34" s="18"/>
    </row>
    <row r="35" spans="1:29" ht="17">
      <c r="H35" s="6"/>
      <c r="K35" s="18"/>
    </row>
    <row r="38" spans="1:29">
      <c r="Z38" s="62"/>
      <c r="AA38" s="62"/>
    </row>
    <row r="39" spans="1:29">
      <c r="Z39" s="62"/>
      <c r="AA39" s="62"/>
    </row>
    <row r="40" spans="1:29">
      <c r="Z40" s="62"/>
      <c r="AA40" s="62"/>
    </row>
    <row r="41" spans="1:29">
      <c r="Z41" s="62"/>
      <c r="AA41" s="62"/>
    </row>
    <row r="42" spans="1:29">
      <c r="Z42" s="62"/>
      <c r="AA42" s="62"/>
    </row>
    <row r="43" spans="1:29">
      <c r="Z43" s="62"/>
      <c r="AA43" s="62"/>
    </row>
    <row r="44" spans="1:29">
      <c r="Z44" s="62"/>
      <c r="AA44" s="62"/>
    </row>
    <row r="45" spans="1:29">
      <c r="Z45" s="62"/>
      <c r="AA45" s="62"/>
    </row>
    <row r="46" spans="1:29">
      <c r="Z46" s="62"/>
      <c r="AA46" s="62"/>
    </row>
    <row r="47" spans="1:29">
      <c r="Z47" s="62"/>
      <c r="AA47" s="62"/>
    </row>
    <row r="48" spans="1:29">
      <c r="Z48" s="62"/>
      <c r="AA48" s="62"/>
    </row>
    <row r="49" spans="26:27" customFormat="1">
      <c r="Z49" s="62"/>
      <c r="AA49" s="62"/>
    </row>
  </sheetData>
  <sortState ref="G4:I13">
    <sortCondition ref="G3"/>
  </sortState>
  <mergeCells count="2">
    <mergeCell ref="AB2:AD2"/>
    <mergeCell ref="AF2:AI2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zoomScale="80" zoomScaleNormal="80" zoomScalePageLayoutView="80" workbookViewId="0">
      <selection activeCell="B5" sqref="B5"/>
    </sheetView>
  </sheetViews>
  <sheetFormatPr baseColWidth="10" defaultColWidth="8.83203125" defaultRowHeight="23" x14ac:dyDescent="0"/>
  <cols>
    <col min="1" max="1" width="8.33203125" customWidth="1"/>
    <col min="2" max="2" width="34.5" style="82" customWidth="1"/>
    <col min="3" max="3" width="6.5" style="82" customWidth="1"/>
  </cols>
  <sheetData>
    <row r="1" spans="1:6" s="85" customFormat="1" ht="27.75" customHeight="1">
      <c r="B1" s="82" t="s">
        <v>928</v>
      </c>
      <c r="C1" s="82"/>
    </row>
    <row r="2" spans="1:6">
      <c r="B2" s="388"/>
      <c r="C2" s="388"/>
      <c r="D2" s="108"/>
    </row>
    <row r="4" spans="1:6" ht="15">
      <c r="B4"/>
      <c r="C4"/>
    </row>
    <row r="5" spans="1:6" ht="15">
      <c r="A5" t="s">
        <v>23</v>
      </c>
      <c r="B5" t="s">
        <v>64</v>
      </c>
      <c r="C5" t="s">
        <v>740</v>
      </c>
      <c r="D5" t="s">
        <v>945</v>
      </c>
      <c r="E5" t="s">
        <v>3</v>
      </c>
      <c r="F5" t="s">
        <v>946</v>
      </c>
    </row>
    <row r="6" spans="1:6" ht="15">
      <c r="A6">
        <v>1</v>
      </c>
      <c r="B6" t="s">
        <v>110</v>
      </c>
      <c r="C6">
        <v>10</v>
      </c>
      <c r="D6">
        <v>65</v>
      </c>
      <c r="E6">
        <v>82</v>
      </c>
      <c r="F6" t="s">
        <v>83</v>
      </c>
    </row>
    <row r="7" spans="1:6" ht="15">
      <c r="A7">
        <f>A6+1</f>
        <v>2</v>
      </c>
      <c r="B7" t="s">
        <v>117</v>
      </c>
      <c r="C7">
        <v>10</v>
      </c>
      <c r="D7">
        <v>60</v>
      </c>
      <c r="E7">
        <v>79</v>
      </c>
      <c r="F7" t="s">
        <v>80</v>
      </c>
    </row>
    <row r="8" spans="1:6" ht="15">
      <c r="A8">
        <f t="shared" ref="A8:A59" si="0">A7+1</f>
        <v>3</v>
      </c>
      <c r="B8" t="s">
        <v>19</v>
      </c>
      <c r="C8">
        <v>10</v>
      </c>
      <c r="D8">
        <v>60</v>
      </c>
      <c r="E8">
        <v>75</v>
      </c>
    </row>
    <row r="9" spans="1:6" ht="15">
      <c r="A9">
        <f t="shared" si="0"/>
        <v>4</v>
      </c>
      <c r="B9" t="s">
        <v>14</v>
      </c>
      <c r="C9">
        <v>10</v>
      </c>
      <c r="D9">
        <v>59</v>
      </c>
      <c r="E9">
        <v>91</v>
      </c>
    </row>
    <row r="10" spans="1:6" ht="15">
      <c r="A10">
        <f t="shared" si="0"/>
        <v>5</v>
      </c>
      <c r="B10" t="s">
        <v>116</v>
      </c>
      <c r="C10">
        <v>10</v>
      </c>
      <c r="D10">
        <v>58</v>
      </c>
      <c r="E10">
        <v>90</v>
      </c>
    </row>
    <row r="11" spans="1:6" ht="15">
      <c r="A11">
        <f t="shared" si="0"/>
        <v>6</v>
      </c>
      <c r="B11" t="s">
        <v>97</v>
      </c>
      <c r="C11">
        <v>10</v>
      </c>
      <c r="D11">
        <v>56</v>
      </c>
      <c r="E11">
        <v>93</v>
      </c>
    </row>
    <row r="12" spans="1:6" ht="15">
      <c r="A12">
        <f t="shared" si="0"/>
        <v>7</v>
      </c>
      <c r="B12" t="s">
        <v>121</v>
      </c>
      <c r="C12">
        <v>10</v>
      </c>
      <c r="D12">
        <v>55</v>
      </c>
      <c r="E12">
        <v>72</v>
      </c>
    </row>
    <row r="13" spans="1:6" ht="15">
      <c r="A13">
        <f t="shared" si="0"/>
        <v>8</v>
      </c>
      <c r="B13" t="s">
        <v>7</v>
      </c>
      <c r="C13">
        <v>10</v>
      </c>
      <c r="D13">
        <v>54</v>
      </c>
      <c r="E13">
        <v>95</v>
      </c>
    </row>
    <row r="14" spans="1:6" ht="15">
      <c r="A14">
        <f t="shared" si="0"/>
        <v>9</v>
      </c>
      <c r="B14" t="s">
        <v>111</v>
      </c>
      <c r="C14">
        <v>10</v>
      </c>
      <c r="D14">
        <v>54</v>
      </c>
      <c r="E14">
        <v>83</v>
      </c>
    </row>
    <row r="15" spans="1:6" ht="15">
      <c r="A15">
        <f t="shared" si="0"/>
        <v>10</v>
      </c>
      <c r="B15" t="s">
        <v>929</v>
      </c>
      <c r="C15">
        <v>10</v>
      </c>
      <c r="D15">
        <v>54</v>
      </c>
      <c r="E15">
        <v>65</v>
      </c>
    </row>
    <row r="16" spans="1:6" ht="15">
      <c r="A16">
        <f t="shared" si="0"/>
        <v>11</v>
      </c>
      <c r="B16" t="s">
        <v>131</v>
      </c>
      <c r="C16">
        <v>10</v>
      </c>
      <c r="D16">
        <v>53</v>
      </c>
      <c r="E16">
        <v>72</v>
      </c>
    </row>
    <row r="17" spans="1:5" ht="15">
      <c r="A17">
        <f t="shared" si="0"/>
        <v>12</v>
      </c>
      <c r="B17" t="s">
        <v>103</v>
      </c>
      <c r="C17">
        <v>10</v>
      </c>
      <c r="D17">
        <v>53</v>
      </c>
      <c r="E17">
        <v>67</v>
      </c>
    </row>
    <row r="18" spans="1:5" ht="15">
      <c r="A18">
        <f t="shared" si="0"/>
        <v>13</v>
      </c>
      <c r="B18" t="s">
        <v>106</v>
      </c>
      <c r="C18">
        <v>10</v>
      </c>
      <c r="D18">
        <v>52</v>
      </c>
      <c r="E18">
        <v>76</v>
      </c>
    </row>
    <row r="19" spans="1:5" ht="15">
      <c r="A19">
        <f t="shared" si="0"/>
        <v>14</v>
      </c>
      <c r="B19" t="s">
        <v>132</v>
      </c>
      <c r="C19">
        <v>10</v>
      </c>
      <c r="D19">
        <v>47</v>
      </c>
      <c r="E19">
        <v>55</v>
      </c>
    </row>
    <row r="20" spans="1:5" ht="15">
      <c r="A20">
        <f t="shared" si="0"/>
        <v>15</v>
      </c>
      <c r="B20" t="s">
        <v>100</v>
      </c>
      <c r="C20">
        <v>10</v>
      </c>
      <c r="D20">
        <v>47</v>
      </c>
      <c r="E20">
        <v>43</v>
      </c>
    </row>
    <row r="21" spans="1:5" ht="15">
      <c r="A21">
        <f t="shared" si="0"/>
        <v>16</v>
      </c>
      <c r="B21" t="s">
        <v>120</v>
      </c>
      <c r="C21">
        <v>10</v>
      </c>
      <c r="D21">
        <v>46</v>
      </c>
      <c r="E21">
        <v>47</v>
      </c>
    </row>
    <row r="22" spans="1:5" ht="15">
      <c r="A22">
        <f t="shared" si="0"/>
        <v>17</v>
      </c>
      <c r="B22" t="s">
        <v>69</v>
      </c>
      <c r="C22">
        <v>10</v>
      </c>
      <c r="D22">
        <v>44</v>
      </c>
      <c r="E22">
        <v>72</v>
      </c>
    </row>
    <row r="23" spans="1:5" ht="15">
      <c r="A23">
        <f t="shared" si="0"/>
        <v>18</v>
      </c>
      <c r="B23" t="s">
        <v>129</v>
      </c>
      <c r="C23">
        <v>10</v>
      </c>
      <c r="D23">
        <v>44</v>
      </c>
      <c r="E23">
        <v>66</v>
      </c>
    </row>
    <row r="24" spans="1:5" ht="15">
      <c r="A24">
        <f t="shared" si="0"/>
        <v>19</v>
      </c>
      <c r="B24" t="s">
        <v>122</v>
      </c>
      <c r="C24">
        <v>10</v>
      </c>
      <c r="D24">
        <v>44</v>
      </c>
      <c r="E24">
        <v>65</v>
      </c>
    </row>
    <row r="25" spans="1:5" ht="15">
      <c r="A25">
        <f t="shared" si="0"/>
        <v>20</v>
      </c>
      <c r="B25" t="s">
        <v>22</v>
      </c>
      <c r="C25">
        <v>10</v>
      </c>
      <c r="D25">
        <v>44</v>
      </c>
      <c r="E25">
        <v>44</v>
      </c>
    </row>
    <row r="26" spans="1:5" ht="15">
      <c r="A26">
        <f t="shared" si="0"/>
        <v>21</v>
      </c>
      <c r="B26" t="s">
        <v>930</v>
      </c>
      <c r="C26">
        <v>10</v>
      </c>
      <c r="D26">
        <v>43</v>
      </c>
      <c r="E26">
        <v>64</v>
      </c>
    </row>
    <row r="27" spans="1:5" ht="15">
      <c r="A27">
        <f t="shared" si="0"/>
        <v>22</v>
      </c>
      <c r="B27" t="s">
        <v>931</v>
      </c>
      <c r="C27">
        <v>10</v>
      </c>
      <c r="D27">
        <v>42</v>
      </c>
      <c r="E27">
        <v>58</v>
      </c>
    </row>
    <row r="28" spans="1:5" ht="15">
      <c r="A28">
        <f t="shared" si="0"/>
        <v>23</v>
      </c>
      <c r="B28" t="s">
        <v>123</v>
      </c>
      <c r="C28">
        <v>10</v>
      </c>
      <c r="D28">
        <v>41</v>
      </c>
      <c r="E28">
        <v>57</v>
      </c>
    </row>
    <row r="29" spans="1:5" ht="15">
      <c r="A29">
        <f t="shared" si="0"/>
        <v>24</v>
      </c>
      <c r="B29" t="s">
        <v>932</v>
      </c>
      <c r="C29">
        <v>10</v>
      </c>
      <c r="D29">
        <v>41</v>
      </c>
      <c r="E29">
        <v>52</v>
      </c>
    </row>
    <row r="30" spans="1:5" ht="15">
      <c r="A30">
        <f t="shared" si="0"/>
        <v>25</v>
      </c>
      <c r="B30" t="s">
        <v>933</v>
      </c>
      <c r="C30">
        <v>10</v>
      </c>
      <c r="D30">
        <v>40</v>
      </c>
      <c r="E30">
        <v>66</v>
      </c>
    </row>
    <row r="31" spans="1:5" ht="15">
      <c r="A31">
        <f t="shared" si="0"/>
        <v>26</v>
      </c>
      <c r="B31" t="s">
        <v>934</v>
      </c>
      <c r="C31">
        <v>10</v>
      </c>
      <c r="D31">
        <v>39</v>
      </c>
      <c r="E31">
        <v>68</v>
      </c>
    </row>
    <row r="32" spans="1:5" ht="15">
      <c r="A32">
        <f t="shared" si="0"/>
        <v>27</v>
      </c>
      <c r="B32" t="s">
        <v>935</v>
      </c>
      <c r="C32">
        <v>10</v>
      </c>
      <c r="D32">
        <v>39</v>
      </c>
      <c r="E32">
        <v>59</v>
      </c>
    </row>
    <row r="33" spans="1:5" ht="15">
      <c r="A33">
        <f t="shared" si="0"/>
        <v>28</v>
      </c>
      <c r="B33" t="s">
        <v>936</v>
      </c>
      <c r="C33">
        <v>10</v>
      </c>
      <c r="D33">
        <v>39</v>
      </c>
      <c r="E33">
        <v>55</v>
      </c>
    </row>
    <row r="34" spans="1:5" ht="15">
      <c r="A34">
        <f t="shared" si="0"/>
        <v>29</v>
      </c>
      <c r="B34" t="s">
        <v>937</v>
      </c>
      <c r="C34">
        <v>10</v>
      </c>
      <c r="D34">
        <v>39</v>
      </c>
      <c r="E34">
        <v>46</v>
      </c>
    </row>
    <row r="35" spans="1:5" ht="15">
      <c r="A35">
        <f t="shared" si="0"/>
        <v>30</v>
      </c>
      <c r="B35" t="s">
        <v>938</v>
      </c>
      <c r="C35">
        <v>10</v>
      </c>
      <c r="D35">
        <v>38</v>
      </c>
      <c r="E35">
        <v>51</v>
      </c>
    </row>
    <row r="36" spans="1:5" ht="15">
      <c r="A36">
        <f t="shared" si="0"/>
        <v>31</v>
      </c>
      <c r="B36" t="s">
        <v>133</v>
      </c>
      <c r="C36">
        <v>10</v>
      </c>
      <c r="D36">
        <v>37</v>
      </c>
      <c r="E36">
        <v>66</v>
      </c>
    </row>
    <row r="37" spans="1:5" ht="15">
      <c r="A37">
        <f t="shared" si="0"/>
        <v>32</v>
      </c>
      <c r="B37" t="s">
        <v>104</v>
      </c>
      <c r="C37">
        <v>10</v>
      </c>
      <c r="D37">
        <v>36</v>
      </c>
      <c r="E37">
        <v>55</v>
      </c>
    </row>
    <row r="38" spans="1:5" ht="15">
      <c r="A38">
        <f t="shared" si="0"/>
        <v>33</v>
      </c>
      <c r="B38" t="s">
        <v>140</v>
      </c>
      <c r="C38">
        <v>10</v>
      </c>
      <c r="D38">
        <v>35</v>
      </c>
      <c r="E38">
        <v>53</v>
      </c>
    </row>
    <row r="39" spans="1:5" ht="15">
      <c r="A39">
        <f t="shared" si="0"/>
        <v>34</v>
      </c>
      <c r="B39" t="s">
        <v>130</v>
      </c>
      <c r="C39">
        <v>10</v>
      </c>
      <c r="D39">
        <v>34</v>
      </c>
      <c r="E39">
        <v>53</v>
      </c>
    </row>
    <row r="40" spans="1:5" ht="15">
      <c r="A40">
        <f t="shared" si="0"/>
        <v>35</v>
      </c>
      <c r="B40" t="s">
        <v>135</v>
      </c>
      <c r="C40">
        <v>10</v>
      </c>
      <c r="D40">
        <v>33</v>
      </c>
      <c r="E40">
        <v>53</v>
      </c>
    </row>
    <row r="41" spans="1:5" ht="15">
      <c r="A41">
        <f t="shared" si="0"/>
        <v>36</v>
      </c>
      <c r="B41" t="s">
        <v>134</v>
      </c>
      <c r="C41">
        <v>10</v>
      </c>
      <c r="D41">
        <v>31</v>
      </c>
      <c r="E41">
        <v>62</v>
      </c>
    </row>
    <row r="42" spans="1:5" ht="15">
      <c r="A42">
        <f t="shared" si="0"/>
        <v>37</v>
      </c>
      <c r="B42" t="s">
        <v>138</v>
      </c>
      <c r="C42">
        <v>10</v>
      </c>
      <c r="D42">
        <v>31</v>
      </c>
      <c r="E42">
        <v>46</v>
      </c>
    </row>
    <row r="43" spans="1:5" ht="15">
      <c r="A43">
        <f t="shared" si="0"/>
        <v>38</v>
      </c>
      <c r="B43" t="s">
        <v>137</v>
      </c>
      <c r="C43">
        <v>10</v>
      </c>
      <c r="D43">
        <v>31</v>
      </c>
      <c r="E43">
        <v>46</v>
      </c>
    </row>
    <row r="44" spans="1:5" ht="15">
      <c r="A44">
        <f t="shared" si="0"/>
        <v>39</v>
      </c>
      <c r="B44" t="s">
        <v>52</v>
      </c>
      <c r="C44">
        <v>10</v>
      </c>
      <c r="D44">
        <v>30</v>
      </c>
      <c r="E44">
        <v>56</v>
      </c>
    </row>
    <row r="45" spans="1:5" ht="15">
      <c r="A45">
        <f t="shared" si="0"/>
        <v>40</v>
      </c>
      <c r="B45" t="s">
        <v>139</v>
      </c>
      <c r="C45">
        <v>10</v>
      </c>
      <c r="D45">
        <v>30</v>
      </c>
      <c r="E45">
        <v>54</v>
      </c>
    </row>
    <row r="46" spans="1:5" ht="15">
      <c r="A46">
        <f t="shared" si="0"/>
        <v>41</v>
      </c>
      <c r="B46" t="s">
        <v>143</v>
      </c>
      <c r="C46">
        <v>10</v>
      </c>
      <c r="D46">
        <v>29</v>
      </c>
      <c r="E46">
        <v>49</v>
      </c>
    </row>
    <row r="47" spans="1:5" ht="15">
      <c r="A47">
        <f t="shared" si="0"/>
        <v>42</v>
      </c>
      <c r="B47" t="s">
        <v>939</v>
      </c>
      <c r="C47">
        <v>10</v>
      </c>
      <c r="D47">
        <v>29</v>
      </c>
      <c r="E47">
        <v>42</v>
      </c>
    </row>
    <row r="48" spans="1:5" ht="15">
      <c r="A48">
        <f t="shared" si="0"/>
        <v>43</v>
      </c>
      <c r="B48" t="s">
        <v>940</v>
      </c>
      <c r="C48">
        <v>10</v>
      </c>
      <c r="D48">
        <v>29</v>
      </c>
      <c r="E48">
        <v>32</v>
      </c>
    </row>
    <row r="49" spans="1:5" ht="15">
      <c r="A49">
        <f t="shared" si="0"/>
        <v>44</v>
      </c>
      <c r="B49" t="s">
        <v>144</v>
      </c>
      <c r="C49">
        <v>10</v>
      </c>
      <c r="D49">
        <v>29</v>
      </c>
      <c r="E49">
        <v>29</v>
      </c>
    </row>
    <row r="50" spans="1:5" ht="15">
      <c r="A50">
        <f t="shared" si="0"/>
        <v>45</v>
      </c>
      <c r="B50" t="s">
        <v>128</v>
      </c>
      <c r="C50">
        <v>10</v>
      </c>
      <c r="D50">
        <v>28</v>
      </c>
      <c r="E50">
        <v>56</v>
      </c>
    </row>
    <row r="51" spans="1:5" ht="15">
      <c r="A51">
        <f t="shared" si="0"/>
        <v>46</v>
      </c>
      <c r="B51" t="s">
        <v>141</v>
      </c>
      <c r="C51">
        <v>10</v>
      </c>
      <c r="D51">
        <v>28</v>
      </c>
      <c r="E51">
        <v>54</v>
      </c>
    </row>
    <row r="52" spans="1:5" ht="15">
      <c r="A52">
        <f t="shared" si="0"/>
        <v>47</v>
      </c>
      <c r="B52" t="s">
        <v>136</v>
      </c>
      <c r="C52">
        <v>10</v>
      </c>
      <c r="D52">
        <v>28</v>
      </c>
      <c r="E52">
        <v>47</v>
      </c>
    </row>
    <row r="53" spans="1:5" ht="15">
      <c r="A53">
        <f t="shared" si="0"/>
        <v>48</v>
      </c>
      <c r="B53" t="s">
        <v>941</v>
      </c>
      <c r="C53">
        <v>10</v>
      </c>
      <c r="D53">
        <v>28</v>
      </c>
      <c r="E53">
        <v>43</v>
      </c>
    </row>
    <row r="54" spans="1:5" ht="15">
      <c r="A54">
        <f t="shared" si="0"/>
        <v>49</v>
      </c>
      <c r="B54" t="s">
        <v>142</v>
      </c>
      <c r="C54">
        <v>10</v>
      </c>
      <c r="D54">
        <v>25</v>
      </c>
      <c r="E54">
        <v>34</v>
      </c>
    </row>
    <row r="55" spans="1:5" ht="15">
      <c r="A55">
        <f t="shared" si="0"/>
        <v>50</v>
      </c>
      <c r="B55" t="s">
        <v>942</v>
      </c>
      <c r="C55">
        <v>10</v>
      </c>
      <c r="D55">
        <v>20</v>
      </c>
      <c r="E55">
        <v>22</v>
      </c>
    </row>
    <row r="56" spans="1:5" ht="15">
      <c r="A56">
        <f t="shared" si="0"/>
        <v>51</v>
      </c>
      <c r="B56" t="s">
        <v>943</v>
      </c>
      <c r="C56">
        <v>10</v>
      </c>
      <c r="D56">
        <v>12</v>
      </c>
      <c r="E56">
        <v>28</v>
      </c>
    </row>
    <row r="57" spans="1:5" ht="15">
      <c r="A57">
        <f t="shared" si="0"/>
        <v>52</v>
      </c>
      <c r="B57" t="s">
        <v>113</v>
      </c>
      <c r="C57">
        <v>10</v>
      </c>
    </row>
    <row r="58" spans="1:5" ht="15">
      <c r="A58">
        <f t="shared" si="0"/>
        <v>53</v>
      </c>
      <c r="B58" t="s">
        <v>114</v>
      </c>
      <c r="C58">
        <v>10</v>
      </c>
    </row>
    <row r="59" spans="1:5" ht="15">
      <c r="A59">
        <f t="shared" si="0"/>
        <v>54</v>
      </c>
      <c r="B59" t="s">
        <v>944</v>
      </c>
      <c r="C59">
        <v>10</v>
      </c>
    </row>
  </sheetData>
  <mergeCells count="1">
    <mergeCell ref="B2:C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="80" zoomScaleNormal="80" zoomScalePageLayoutView="80" workbookViewId="0">
      <selection activeCell="A34" sqref="A34:XFD59"/>
    </sheetView>
  </sheetViews>
  <sheetFormatPr baseColWidth="10" defaultColWidth="8.83203125" defaultRowHeight="23" x14ac:dyDescent="0"/>
  <cols>
    <col min="1" max="1" width="8.33203125" customWidth="1"/>
    <col min="2" max="2" width="34.5" style="82" customWidth="1"/>
    <col min="3" max="3" width="6.5" style="82" customWidth="1"/>
  </cols>
  <sheetData>
    <row r="1" spans="1:6" s="85" customFormat="1" ht="27.75" customHeight="1">
      <c r="B1" s="82" t="s">
        <v>947</v>
      </c>
      <c r="C1" s="82"/>
    </row>
    <row r="2" spans="1:6">
      <c r="B2" s="388"/>
      <c r="C2" s="388"/>
      <c r="D2" s="317"/>
    </row>
    <row r="4" spans="1:6" ht="15">
      <c r="B4"/>
      <c r="C4"/>
    </row>
    <row r="5" spans="1:6" ht="15">
      <c r="A5" t="s">
        <v>23</v>
      </c>
      <c r="B5" t="s">
        <v>64</v>
      </c>
      <c r="C5" t="s">
        <v>740</v>
      </c>
      <c r="D5" t="s">
        <v>945</v>
      </c>
      <c r="E5" t="s">
        <v>3</v>
      </c>
      <c r="F5" t="s">
        <v>946</v>
      </c>
    </row>
    <row r="6" spans="1:6" ht="15">
      <c r="A6">
        <v>1</v>
      </c>
      <c r="B6" t="s">
        <v>948</v>
      </c>
      <c r="C6">
        <v>8</v>
      </c>
      <c r="D6">
        <v>61</v>
      </c>
      <c r="E6">
        <v>95</v>
      </c>
      <c r="F6" t="s">
        <v>83</v>
      </c>
    </row>
    <row r="7" spans="1:6" ht="15">
      <c r="A7">
        <f>A6+1</f>
        <v>2</v>
      </c>
      <c r="B7" t="s">
        <v>949</v>
      </c>
      <c r="C7">
        <v>8</v>
      </c>
      <c r="D7">
        <v>44</v>
      </c>
      <c r="E7">
        <v>97</v>
      </c>
      <c r="F7" t="s">
        <v>80</v>
      </c>
    </row>
    <row r="8" spans="1:6" ht="15">
      <c r="A8">
        <f t="shared" ref="A8:A33" si="0">A7+1</f>
        <v>3</v>
      </c>
      <c r="B8" t="s">
        <v>950</v>
      </c>
      <c r="C8">
        <v>8</v>
      </c>
      <c r="D8">
        <v>44</v>
      </c>
      <c r="E8">
        <v>72</v>
      </c>
    </row>
    <row r="9" spans="1:6" ht="15">
      <c r="A9">
        <f t="shared" si="0"/>
        <v>4</v>
      </c>
      <c r="B9" t="s">
        <v>951</v>
      </c>
      <c r="C9">
        <v>8</v>
      </c>
      <c r="D9">
        <v>43</v>
      </c>
      <c r="E9">
        <v>105</v>
      </c>
    </row>
    <row r="10" spans="1:6" ht="15">
      <c r="A10">
        <f t="shared" si="0"/>
        <v>5</v>
      </c>
      <c r="B10" t="s">
        <v>952</v>
      </c>
      <c r="C10">
        <v>8</v>
      </c>
      <c r="D10">
        <v>43</v>
      </c>
      <c r="E10">
        <v>72</v>
      </c>
    </row>
    <row r="11" spans="1:6" ht="15">
      <c r="A11">
        <f t="shared" si="0"/>
        <v>6</v>
      </c>
      <c r="B11" t="s">
        <v>953</v>
      </c>
      <c r="C11">
        <v>8</v>
      </c>
      <c r="D11">
        <v>40</v>
      </c>
      <c r="E11">
        <v>60</v>
      </c>
    </row>
    <row r="12" spans="1:6" ht="15">
      <c r="A12">
        <f t="shared" si="0"/>
        <v>7</v>
      </c>
      <c r="B12" t="s">
        <v>954</v>
      </c>
      <c r="C12">
        <v>8</v>
      </c>
      <c r="D12">
        <v>39</v>
      </c>
      <c r="E12">
        <v>88</v>
      </c>
    </row>
    <row r="13" spans="1:6" ht="15">
      <c r="A13">
        <f t="shared" si="0"/>
        <v>8</v>
      </c>
      <c r="B13" t="s">
        <v>955</v>
      </c>
      <c r="C13">
        <v>8</v>
      </c>
      <c r="D13">
        <v>39</v>
      </c>
      <c r="E13">
        <v>69</v>
      </c>
    </row>
    <row r="14" spans="1:6" ht="15">
      <c r="A14">
        <f t="shared" si="0"/>
        <v>9</v>
      </c>
      <c r="B14" t="s">
        <v>956</v>
      </c>
      <c r="C14">
        <v>8</v>
      </c>
      <c r="D14">
        <v>38</v>
      </c>
      <c r="E14">
        <v>65</v>
      </c>
    </row>
    <row r="15" spans="1:6" ht="15">
      <c r="A15">
        <f t="shared" si="0"/>
        <v>10</v>
      </c>
      <c r="B15" t="s">
        <v>957</v>
      </c>
      <c r="C15">
        <v>8</v>
      </c>
      <c r="D15">
        <v>37</v>
      </c>
      <c r="E15">
        <v>57</v>
      </c>
    </row>
    <row r="16" spans="1:6" ht="15">
      <c r="A16">
        <f t="shared" si="0"/>
        <v>11</v>
      </c>
      <c r="B16" t="s">
        <v>958</v>
      </c>
      <c r="C16">
        <v>8</v>
      </c>
      <c r="D16">
        <v>36</v>
      </c>
      <c r="E16">
        <v>65</v>
      </c>
    </row>
    <row r="17" spans="1:5" ht="15">
      <c r="A17">
        <f t="shared" si="0"/>
        <v>12</v>
      </c>
      <c r="B17" t="s">
        <v>959</v>
      </c>
      <c r="C17">
        <v>8</v>
      </c>
      <c r="D17">
        <v>34</v>
      </c>
      <c r="E17">
        <v>54</v>
      </c>
    </row>
    <row r="18" spans="1:5" ht="15">
      <c r="A18">
        <f t="shared" si="0"/>
        <v>13</v>
      </c>
      <c r="B18" t="s">
        <v>960</v>
      </c>
      <c r="C18">
        <v>8</v>
      </c>
      <c r="D18">
        <v>33</v>
      </c>
      <c r="E18">
        <v>64</v>
      </c>
    </row>
    <row r="19" spans="1:5" ht="15">
      <c r="A19">
        <f t="shared" si="0"/>
        <v>14</v>
      </c>
      <c r="B19" t="s">
        <v>961</v>
      </c>
      <c r="C19">
        <v>8</v>
      </c>
      <c r="D19">
        <v>32</v>
      </c>
      <c r="E19">
        <v>65</v>
      </c>
    </row>
    <row r="20" spans="1:5" ht="15">
      <c r="A20">
        <f t="shared" si="0"/>
        <v>15</v>
      </c>
      <c r="B20" t="s">
        <v>962</v>
      </c>
      <c r="C20">
        <v>8</v>
      </c>
      <c r="D20">
        <v>32</v>
      </c>
      <c r="E20">
        <v>53</v>
      </c>
    </row>
    <row r="21" spans="1:5" ht="15">
      <c r="A21">
        <f t="shared" si="0"/>
        <v>16</v>
      </c>
      <c r="B21" t="s">
        <v>963</v>
      </c>
      <c r="C21">
        <v>8</v>
      </c>
      <c r="D21">
        <v>31</v>
      </c>
      <c r="E21">
        <v>56</v>
      </c>
    </row>
    <row r="22" spans="1:5" ht="15">
      <c r="A22">
        <f t="shared" si="0"/>
        <v>17</v>
      </c>
      <c r="B22" t="s">
        <v>964</v>
      </c>
      <c r="C22">
        <v>8</v>
      </c>
      <c r="D22">
        <v>30</v>
      </c>
      <c r="E22">
        <v>77</v>
      </c>
    </row>
    <row r="23" spans="1:5" ht="15">
      <c r="A23">
        <f t="shared" si="0"/>
        <v>18</v>
      </c>
      <c r="B23" t="s">
        <v>965</v>
      </c>
      <c r="C23">
        <v>8</v>
      </c>
      <c r="D23">
        <v>30</v>
      </c>
      <c r="E23">
        <v>72</v>
      </c>
    </row>
    <row r="24" spans="1:5" ht="15">
      <c r="A24">
        <f t="shared" si="0"/>
        <v>19</v>
      </c>
      <c r="B24" t="s">
        <v>966</v>
      </c>
      <c r="C24">
        <v>8</v>
      </c>
      <c r="D24">
        <v>29</v>
      </c>
      <c r="E24">
        <v>84</v>
      </c>
    </row>
    <row r="25" spans="1:5" ht="15">
      <c r="A25">
        <f t="shared" si="0"/>
        <v>20</v>
      </c>
      <c r="B25" t="s">
        <v>967</v>
      </c>
      <c r="C25">
        <v>8</v>
      </c>
      <c r="D25">
        <v>27</v>
      </c>
      <c r="E25">
        <v>82</v>
      </c>
    </row>
    <row r="26" spans="1:5" ht="15">
      <c r="A26">
        <f t="shared" si="0"/>
        <v>21</v>
      </c>
      <c r="B26" t="s">
        <v>968</v>
      </c>
      <c r="C26">
        <v>8</v>
      </c>
      <c r="D26">
        <v>26</v>
      </c>
      <c r="E26">
        <v>66</v>
      </c>
    </row>
    <row r="27" spans="1:5" ht="15">
      <c r="A27">
        <f t="shared" si="0"/>
        <v>22</v>
      </c>
      <c r="B27" t="s">
        <v>969</v>
      </c>
      <c r="C27">
        <v>8</v>
      </c>
      <c r="D27">
        <v>26</v>
      </c>
      <c r="E27">
        <v>60</v>
      </c>
    </row>
    <row r="28" spans="1:5" ht="15">
      <c r="A28">
        <f t="shared" si="0"/>
        <v>23</v>
      </c>
      <c r="B28" t="s">
        <v>970</v>
      </c>
      <c r="C28">
        <v>8</v>
      </c>
      <c r="D28">
        <v>23</v>
      </c>
      <c r="E28">
        <v>57</v>
      </c>
    </row>
    <row r="29" spans="1:5" ht="15">
      <c r="A29">
        <f t="shared" si="0"/>
        <v>24</v>
      </c>
      <c r="B29" t="s">
        <v>971</v>
      </c>
      <c r="C29">
        <v>8</v>
      </c>
      <c r="D29">
        <v>23</v>
      </c>
      <c r="E29">
        <v>41</v>
      </c>
    </row>
    <row r="30" spans="1:5" ht="15">
      <c r="A30">
        <f t="shared" si="0"/>
        <v>25</v>
      </c>
      <c r="B30" t="s">
        <v>972</v>
      </c>
      <c r="C30">
        <v>8</v>
      </c>
      <c r="D30">
        <v>20</v>
      </c>
      <c r="E30">
        <v>50</v>
      </c>
    </row>
    <row r="31" spans="1:5" ht="15">
      <c r="A31">
        <f t="shared" si="0"/>
        <v>26</v>
      </c>
      <c r="B31" t="s">
        <v>973</v>
      </c>
      <c r="C31">
        <v>8</v>
      </c>
      <c r="D31">
        <v>18</v>
      </c>
      <c r="E31">
        <v>54</v>
      </c>
    </row>
    <row r="32" spans="1:5" ht="15">
      <c r="A32">
        <f t="shared" si="0"/>
        <v>27</v>
      </c>
      <c r="B32" t="s">
        <v>974</v>
      </c>
      <c r="C32">
        <v>8</v>
      </c>
      <c r="D32">
        <v>14</v>
      </c>
      <c r="E32">
        <v>28</v>
      </c>
    </row>
    <row r="33" spans="1:3" ht="15">
      <c r="A33">
        <f t="shared" si="0"/>
        <v>28</v>
      </c>
      <c r="B33" t="s">
        <v>975</v>
      </c>
      <c r="C33">
        <v>8</v>
      </c>
    </row>
  </sheetData>
  <mergeCells count="1">
    <mergeCell ref="B2:C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"/>
  <sheetViews>
    <sheetView tabSelected="1" zoomScale="80" zoomScaleNormal="80" zoomScalePageLayoutView="80" workbookViewId="0">
      <selection activeCell="N12" sqref="N12"/>
    </sheetView>
  </sheetViews>
  <sheetFormatPr baseColWidth="10" defaultColWidth="9.1640625" defaultRowHeight="15" x14ac:dyDescent="0"/>
  <cols>
    <col min="1" max="1" width="4" style="2" bestFit="1" customWidth="1"/>
    <col min="2" max="2" width="19.1640625" style="2" bestFit="1" customWidth="1"/>
    <col min="3" max="3" width="8" style="2" bestFit="1" customWidth="1"/>
    <col min="4" max="4" width="5.33203125" style="2" bestFit="1" customWidth="1"/>
    <col min="5" max="5" width="7.5" style="2" customWidth="1"/>
    <col min="6" max="6" width="5.5" style="2" customWidth="1"/>
    <col min="7" max="7" width="2.5" style="2" bestFit="1" customWidth="1"/>
    <col min="8" max="8" width="20.5" style="2" bestFit="1" customWidth="1"/>
    <col min="9" max="9" width="8" style="2" bestFit="1" customWidth="1"/>
    <col min="10" max="10" width="5.33203125" style="2" bestFit="1" customWidth="1"/>
    <col min="11" max="11" width="7" style="2" customWidth="1"/>
    <col min="12" max="12" width="4.1640625" style="2" customWidth="1"/>
    <col min="13" max="13" width="2.5" style="2" bestFit="1" customWidth="1"/>
    <col min="14" max="14" width="20.5" style="109" bestFit="1" customWidth="1"/>
    <col min="15" max="15" width="8" style="109" bestFit="1" customWidth="1"/>
    <col min="16" max="16" width="5.33203125" style="109" bestFit="1" customWidth="1"/>
    <col min="17" max="17" width="8.33203125" style="109" customWidth="1"/>
    <col min="18" max="18" width="5" style="109" customWidth="1"/>
    <col min="19" max="19" width="22.33203125" style="109" bestFit="1" customWidth="1"/>
    <col min="20" max="23" width="5.6640625" style="109" customWidth="1"/>
    <col min="24" max="24" width="5.33203125" style="2" customWidth="1"/>
    <col min="25" max="25" width="19.5" style="2" customWidth="1"/>
    <col min="26" max="26" width="5.6640625" style="2" customWidth="1"/>
    <col min="27" max="27" width="3.83203125" style="2" customWidth="1"/>
    <col min="28" max="28" width="7.6640625" style="2" bestFit="1" customWidth="1"/>
    <col min="29" max="16384" width="9.1640625" style="2"/>
  </cols>
  <sheetData>
    <row r="1" spans="1:29" ht="27.75" customHeight="1" thickBot="1">
      <c r="B1" s="129" t="s">
        <v>85</v>
      </c>
      <c r="H1" s="129" t="s">
        <v>86</v>
      </c>
      <c r="I1" s="4"/>
      <c r="N1" s="129" t="s">
        <v>87</v>
      </c>
      <c r="O1" s="129"/>
      <c r="P1" s="129"/>
      <c r="Q1" s="60"/>
      <c r="R1" s="60"/>
      <c r="S1" s="129" t="s">
        <v>91</v>
      </c>
      <c r="T1" s="60"/>
      <c r="U1" s="60" t="s">
        <v>976</v>
      </c>
      <c r="V1" s="60"/>
      <c r="W1" s="60" t="s">
        <v>3</v>
      </c>
      <c r="Y1" s="129" t="s">
        <v>75</v>
      </c>
    </row>
    <row r="2" spans="1:29" ht="17" thickTop="1" thickBot="1">
      <c r="A2" s="139" t="s">
        <v>0</v>
      </c>
      <c r="B2" s="2" t="s">
        <v>1</v>
      </c>
      <c r="C2" s="140" t="s">
        <v>2</v>
      </c>
      <c r="D2" s="141" t="s">
        <v>3</v>
      </c>
      <c r="G2" s="139" t="s">
        <v>0</v>
      </c>
      <c r="H2" s="2" t="s">
        <v>1</v>
      </c>
      <c r="I2" s="140" t="s">
        <v>2</v>
      </c>
      <c r="J2" s="141" t="s">
        <v>3</v>
      </c>
      <c r="K2" s="59"/>
      <c r="L2" s="59"/>
      <c r="M2" s="139" t="s">
        <v>0</v>
      </c>
      <c r="N2" s="2" t="s">
        <v>1</v>
      </c>
      <c r="O2" s="140" t="s">
        <v>2</v>
      </c>
      <c r="P2" s="141" t="s">
        <v>3</v>
      </c>
      <c r="Q2" s="107"/>
      <c r="R2" s="107"/>
      <c r="S2" s="528" t="s">
        <v>9</v>
      </c>
      <c r="T2" s="529">
        <v>49</v>
      </c>
      <c r="U2" s="530">
        <f>T2+T2/7</f>
        <v>56</v>
      </c>
      <c r="V2" s="529">
        <v>81</v>
      </c>
      <c r="W2" s="530">
        <f>V2+V2/7</f>
        <v>92.571428571428569</v>
      </c>
      <c r="Y2" s="389" t="s">
        <v>78</v>
      </c>
      <c r="Z2" s="389"/>
      <c r="AA2" s="389"/>
      <c r="AB2" s="389"/>
      <c r="AC2" s="389"/>
    </row>
    <row r="3" spans="1:29" ht="17" thickTop="1" thickBot="1">
      <c r="A3" s="139">
        <v>1</v>
      </c>
      <c r="B3" s="2" t="s">
        <v>29</v>
      </c>
      <c r="C3" s="142">
        <v>53</v>
      </c>
      <c r="D3" s="143">
        <v>73</v>
      </c>
      <c r="E3" s="109"/>
      <c r="F3" s="109"/>
      <c r="G3" s="139">
        <v>1</v>
      </c>
      <c r="H3" s="2" t="s">
        <v>43</v>
      </c>
      <c r="I3" s="144">
        <f>40</f>
        <v>40</v>
      </c>
      <c r="J3" s="145">
        <v>56</v>
      </c>
      <c r="K3" s="59"/>
      <c r="L3" s="59"/>
      <c r="M3" s="139">
        <v>1</v>
      </c>
      <c r="N3" s="2" t="s">
        <v>9</v>
      </c>
      <c r="O3" s="144">
        <v>49</v>
      </c>
      <c r="P3" s="145">
        <v>81</v>
      </c>
      <c r="Q3" s="59"/>
      <c r="R3" s="59"/>
      <c r="S3" s="531" t="s">
        <v>29</v>
      </c>
      <c r="T3" s="532">
        <v>53</v>
      </c>
      <c r="U3" s="533">
        <f>T3</f>
        <v>53</v>
      </c>
      <c r="V3" s="532">
        <v>73</v>
      </c>
      <c r="W3" s="533">
        <f>V3</f>
        <v>73</v>
      </c>
    </row>
    <row r="4" spans="1:29" ht="16" thickBot="1">
      <c r="A4" s="139">
        <v>2</v>
      </c>
      <c r="B4" s="2" t="s">
        <v>84</v>
      </c>
      <c r="C4" s="144">
        <v>50</v>
      </c>
      <c r="D4" s="145">
        <v>56</v>
      </c>
      <c r="E4" s="109"/>
      <c r="F4" s="109"/>
      <c r="G4" s="139">
        <v>2</v>
      </c>
      <c r="H4" s="2" t="s">
        <v>17</v>
      </c>
      <c r="I4" s="144">
        <f>35</f>
        <v>35</v>
      </c>
      <c r="J4" s="145">
        <v>58</v>
      </c>
      <c r="K4" s="59"/>
      <c r="L4" s="59"/>
      <c r="M4" s="139">
        <v>2</v>
      </c>
      <c r="N4" s="2" t="s">
        <v>13</v>
      </c>
      <c r="O4" s="144">
        <v>43</v>
      </c>
      <c r="P4" s="145">
        <v>87</v>
      </c>
      <c r="Q4" s="59"/>
      <c r="R4" s="59"/>
      <c r="S4" s="531" t="s">
        <v>84</v>
      </c>
      <c r="T4" s="532">
        <v>50</v>
      </c>
      <c r="U4" s="533">
        <f>T4</f>
        <v>50</v>
      </c>
      <c r="V4" s="532">
        <v>56</v>
      </c>
      <c r="W4" s="533">
        <f>V4</f>
        <v>56</v>
      </c>
      <c r="Y4" s="146" t="s">
        <v>13</v>
      </c>
      <c r="Z4" s="147">
        <v>55</v>
      </c>
    </row>
    <row r="5" spans="1:29" ht="16" thickBot="1">
      <c r="A5" s="139">
        <v>3</v>
      </c>
      <c r="B5" s="2" t="s">
        <v>46</v>
      </c>
      <c r="C5" s="144">
        <v>38</v>
      </c>
      <c r="D5" s="145">
        <v>62</v>
      </c>
      <c r="E5" s="109"/>
      <c r="F5" s="109"/>
      <c r="G5" s="139">
        <v>3</v>
      </c>
      <c r="H5" s="2" t="s">
        <v>153</v>
      </c>
      <c r="I5" s="142">
        <v>31</v>
      </c>
      <c r="J5" s="143">
        <v>47</v>
      </c>
      <c r="K5" s="59"/>
      <c r="L5" s="59"/>
      <c r="M5" s="139">
        <v>3</v>
      </c>
      <c r="N5" s="2" t="s">
        <v>7</v>
      </c>
      <c r="O5" s="144">
        <v>38</v>
      </c>
      <c r="P5" s="145">
        <v>57</v>
      </c>
      <c r="Q5" s="59"/>
      <c r="R5" s="59"/>
      <c r="S5" s="531" t="s">
        <v>13</v>
      </c>
      <c r="T5" s="532">
        <v>43</v>
      </c>
      <c r="U5" s="533">
        <f>T5+T5/7</f>
        <v>49.142857142857146</v>
      </c>
      <c r="V5" s="532">
        <v>87</v>
      </c>
      <c r="W5" s="533">
        <f>V5+V5/7</f>
        <v>99.428571428571431</v>
      </c>
      <c r="Y5" s="148" t="s">
        <v>29</v>
      </c>
      <c r="Z5" s="147">
        <v>52</v>
      </c>
    </row>
    <row r="6" spans="1:29" ht="16" thickBot="1">
      <c r="A6" s="139">
        <v>4</v>
      </c>
      <c r="B6" s="2" t="s">
        <v>6</v>
      </c>
      <c r="C6" s="144">
        <v>34</v>
      </c>
      <c r="D6" s="145">
        <v>58</v>
      </c>
      <c r="E6" s="109"/>
      <c r="F6" s="109"/>
      <c r="G6" s="139">
        <v>4</v>
      </c>
      <c r="H6" s="2" t="s">
        <v>5</v>
      </c>
      <c r="I6" s="144">
        <v>30</v>
      </c>
      <c r="J6" s="145">
        <v>82</v>
      </c>
      <c r="K6" s="59"/>
      <c r="L6" s="59"/>
      <c r="M6" s="139">
        <v>4</v>
      </c>
      <c r="N6" s="2" t="s">
        <v>160</v>
      </c>
      <c r="O6" s="142">
        <v>29</v>
      </c>
      <c r="P6" s="143">
        <v>46</v>
      </c>
      <c r="Q6" s="59"/>
      <c r="R6" s="59"/>
      <c r="S6" s="531" t="s">
        <v>43</v>
      </c>
      <c r="T6" s="532">
        <v>40</v>
      </c>
      <c r="U6" s="533">
        <f>T6+T6/7</f>
        <v>45.714285714285715</v>
      </c>
      <c r="V6" s="532">
        <v>56</v>
      </c>
      <c r="W6" s="533">
        <f>V6+V6/7</f>
        <v>64</v>
      </c>
      <c r="Y6" s="148" t="s">
        <v>84</v>
      </c>
      <c r="Z6" s="147">
        <v>50</v>
      </c>
    </row>
    <row r="7" spans="1:29" ht="16" thickBot="1">
      <c r="A7" s="139">
        <v>5</v>
      </c>
      <c r="B7" s="2" t="s">
        <v>977</v>
      </c>
      <c r="C7" s="144">
        <v>28</v>
      </c>
      <c r="D7" s="145">
        <v>44</v>
      </c>
      <c r="E7" s="109"/>
      <c r="F7" s="109"/>
      <c r="G7" s="139">
        <v>5</v>
      </c>
      <c r="H7" s="2" t="s">
        <v>19</v>
      </c>
      <c r="I7" s="144">
        <v>27</v>
      </c>
      <c r="J7" s="145">
        <v>50</v>
      </c>
      <c r="K7" s="59"/>
      <c r="L7" s="59"/>
      <c r="M7" s="139">
        <v>5</v>
      </c>
      <c r="N7" s="2" t="s">
        <v>978</v>
      </c>
      <c r="O7" s="144">
        <v>23</v>
      </c>
      <c r="P7" s="145">
        <v>37</v>
      </c>
      <c r="Q7" s="59"/>
      <c r="R7" s="59"/>
      <c r="S7" s="531" t="s">
        <v>7</v>
      </c>
      <c r="T7" s="532">
        <v>38</v>
      </c>
      <c r="U7" s="533">
        <f>T7+T7/7</f>
        <v>43.428571428571431</v>
      </c>
      <c r="V7" s="532">
        <v>57</v>
      </c>
      <c r="W7" s="533">
        <f>V7+V7/7</f>
        <v>65.142857142857139</v>
      </c>
      <c r="Y7" s="148" t="s">
        <v>9</v>
      </c>
      <c r="Z7" s="147">
        <v>48</v>
      </c>
    </row>
    <row r="8" spans="1:29" ht="16" thickBot="1">
      <c r="A8" s="139">
        <v>6</v>
      </c>
      <c r="B8" s="2" t="s">
        <v>40</v>
      </c>
      <c r="C8" s="144">
        <v>25</v>
      </c>
      <c r="D8" s="145">
        <v>49</v>
      </c>
      <c r="E8" s="109"/>
      <c r="F8" s="109"/>
      <c r="G8" s="139">
        <v>6</v>
      </c>
      <c r="H8" s="2" t="s">
        <v>96</v>
      </c>
      <c r="I8" s="144">
        <v>22</v>
      </c>
      <c r="J8" s="145">
        <v>79</v>
      </c>
      <c r="K8" s="59"/>
      <c r="L8" s="59"/>
      <c r="M8" s="139">
        <v>6</v>
      </c>
      <c r="N8" s="2" t="s">
        <v>54</v>
      </c>
      <c r="O8" s="144">
        <v>20</v>
      </c>
      <c r="P8" s="145">
        <v>48</v>
      </c>
      <c r="Q8" s="59"/>
      <c r="R8" s="59"/>
      <c r="S8" s="531" t="s">
        <v>17</v>
      </c>
      <c r="T8" s="532">
        <v>35</v>
      </c>
      <c r="U8" s="533">
        <f>T8+T8/7</f>
        <v>40</v>
      </c>
      <c r="V8" s="532">
        <v>58</v>
      </c>
      <c r="W8" s="533">
        <f>V8+V8/7</f>
        <v>66.285714285714292</v>
      </c>
      <c r="Y8" s="148" t="s">
        <v>43</v>
      </c>
      <c r="Z8" s="147">
        <v>46</v>
      </c>
    </row>
    <row r="9" spans="1:29" ht="16" thickBot="1">
      <c r="A9" s="139">
        <v>7</v>
      </c>
      <c r="B9" s="2" t="s">
        <v>36</v>
      </c>
      <c r="C9" s="144">
        <v>23</v>
      </c>
      <c r="D9" s="145">
        <v>55</v>
      </c>
      <c r="E9" s="109"/>
      <c r="F9" s="109"/>
      <c r="G9" s="139">
        <v>7</v>
      </c>
      <c r="H9" s="2" t="s">
        <v>979</v>
      </c>
      <c r="I9" s="144">
        <v>22</v>
      </c>
      <c r="J9" s="145">
        <v>61</v>
      </c>
      <c r="K9" s="59"/>
      <c r="L9" s="59"/>
      <c r="M9" s="139">
        <v>7</v>
      </c>
      <c r="N9" s="2" t="s">
        <v>847</v>
      </c>
      <c r="O9" s="144">
        <v>16</v>
      </c>
      <c r="P9" s="145">
        <v>35</v>
      </c>
      <c r="Q9" s="59"/>
      <c r="R9" s="59"/>
      <c r="S9" s="531" t="s">
        <v>46</v>
      </c>
      <c r="T9" s="532">
        <v>38</v>
      </c>
      <c r="U9" s="533">
        <f>T9</f>
        <v>38</v>
      </c>
      <c r="V9" s="532">
        <v>62</v>
      </c>
      <c r="W9" s="533">
        <f>V9</f>
        <v>62</v>
      </c>
      <c r="Y9" s="148" t="s">
        <v>46</v>
      </c>
      <c r="Z9" s="149">
        <v>45</v>
      </c>
    </row>
    <row r="10" spans="1:29" ht="16" thickBot="1">
      <c r="A10" s="139">
        <v>8</v>
      </c>
      <c r="B10" s="2" t="s">
        <v>10</v>
      </c>
      <c r="C10" s="144">
        <v>21</v>
      </c>
      <c r="D10" s="145">
        <v>55</v>
      </c>
      <c r="E10" s="109"/>
      <c r="F10" s="109"/>
      <c r="G10" s="139">
        <v>8</v>
      </c>
      <c r="H10" s="2" t="s">
        <v>980</v>
      </c>
      <c r="I10" s="534">
        <v>17</v>
      </c>
      <c r="J10" s="535">
        <v>37</v>
      </c>
      <c r="K10" s="59"/>
      <c r="L10" s="59"/>
      <c r="M10" s="139">
        <v>8</v>
      </c>
      <c r="N10" s="2" t="s">
        <v>981</v>
      </c>
      <c r="O10" s="534">
        <v>6</v>
      </c>
      <c r="P10" s="536">
        <v>23</v>
      </c>
      <c r="Q10" s="59"/>
      <c r="R10" s="59"/>
      <c r="S10" s="537" t="s">
        <v>153</v>
      </c>
      <c r="T10" s="538">
        <v>31</v>
      </c>
      <c r="U10" s="539">
        <f>T10+T10/7</f>
        <v>35.428571428571431</v>
      </c>
      <c r="V10" s="538">
        <v>47</v>
      </c>
      <c r="W10" s="539">
        <f>V10+V10/7</f>
        <v>53.714285714285715</v>
      </c>
      <c r="Y10" s="148" t="s">
        <v>7</v>
      </c>
      <c r="Z10" s="149">
        <v>44</v>
      </c>
    </row>
    <row r="11" spans="1:29" ht="17" thickTop="1" thickBot="1">
      <c r="A11" s="139">
        <v>9</v>
      </c>
      <c r="B11" s="2" t="s">
        <v>41</v>
      </c>
      <c r="C11" s="540">
        <v>16</v>
      </c>
      <c r="D11" s="536">
        <v>39</v>
      </c>
      <c r="E11" s="109"/>
      <c r="F11" s="109"/>
      <c r="G11" s="139"/>
      <c r="I11" s="59"/>
      <c r="J11" s="59"/>
      <c r="K11" s="59"/>
      <c r="L11" s="59"/>
      <c r="M11" s="139"/>
      <c r="N11" s="2"/>
      <c r="O11" s="59"/>
      <c r="P11" s="541"/>
      <c r="Q11" s="59"/>
      <c r="R11" s="59"/>
      <c r="S11" s="531" t="s">
        <v>5</v>
      </c>
      <c r="T11" s="532">
        <v>30</v>
      </c>
      <c r="U11" s="533">
        <f>T11+T11/7</f>
        <v>34.285714285714285</v>
      </c>
      <c r="V11" s="532">
        <v>82</v>
      </c>
      <c r="W11" s="533">
        <f>V11+V11/7</f>
        <v>93.714285714285708</v>
      </c>
      <c r="Y11" s="148" t="s">
        <v>153</v>
      </c>
      <c r="Z11" s="149">
        <v>43</v>
      </c>
    </row>
    <row r="12" spans="1:29" ht="17" thickTop="1" thickBot="1">
      <c r="A12" s="139"/>
      <c r="C12" s="541"/>
      <c r="D12" s="541"/>
      <c r="E12" s="109"/>
      <c r="F12" s="109"/>
      <c r="G12" s="139"/>
      <c r="H12" s="152"/>
      <c r="I12" s="59"/>
      <c r="J12" s="59"/>
      <c r="K12" s="59"/>
      <c r="L12" s="59"/>
      <c r="M12" s="59"/>
      <c r="N12" s="60"/>
      <c r="O12" s="60"/>
      <c r="P12" s="60"/>
      <c r="Q12" s="59"/>
      <c r="R12" s="59"/>
      <c r="S12" s="531" t="s">
        <v>6</v>
      </c>
      <c r="T12" s="532">
        <v>34</v>
      </c>
      <c r="U12" s="533">
        <f>T12</f>
        <v>34</v>
      </c>
      <c r="V12" s="532">
        <v>58</v>
      </c>
      <c r="W12" s="533">
        <f>V12</f>
        <v>58</v>
      </c>
      <c r="Y12" s="148" t="s">
        <v>17</v>
      </c>
      <c r="Z12" s="149">
        <v>42</v>
      </c>
    </row>
    <row r="13" spans="1:29" ht="16" thickBot="1">
      <c r="A13" s="139"/>
      <c r="B13" s="152"/>
      <c r="C13" s="59"/>
      <c r="D13" s="59"/>
      <c r="E13" s="109"/>
      <c r="F13" s="109"/>
      <c r="G13" s="139"/>
      <c r="H13" s="152"/>
      <c r="I13" s="59"/>
      <c r="J13" s="59"/>
      <c r="K13" s="59"/>
      <c r="L13" s="59"/>
      <c r="M13" s="59"/>
      <c r="N13" s="60"/>
      <c r="O13" s="60"/>
      <c r="P13" s="60"/>
      <c r="Q13" s="60"/>
      <c r="R13" s="60"/>
      <c r="S13" s="531" t="s">
        <v>160</v>
      </c>
      <c r="T13" s="532">
        <v>29</v>
      </c>
      <c r="U13" s="533">
        <f>T13+T13/7</f>
        <v>33.142857142857146</v>
      </c>
      <c r="V13" s="532">
        <v>46</v>
      </c>
      <c r="W13" s="533">
        <f>V13+V13/7</f>
        <v>52.571428571428569</v>
      </c>
      <c r="Y13" s="148" t="s">
        <v>96</v>
      </c>
      <c r="Z13" s="149">
        <v>41</v>
      </c>
    </row>
    <row r="14" spans="1:29" ht="16" thickBot="1">
      <c r="B14" s="129" t="s">
        <v>88</v>
      </c>
      <c r="H14" s="129" t="s">
        <v>89</v>
      </c>
      <c r="I14" s="4"/>
      <c r="N14" s="129" t="s">
        <v>90</v>
      </c>
      <c r="O14" s="129"/>
      <c r="P14" s="129"/>
      <c r="Q14" s="60"/>
      <c r="R14" s="60"/>
      <c r="S14" s="531" t="s">
        <v>19</v>
      </c>
      <c r="T14" s="532">
        <v>27</v>
      </c>
      <c r="U14" s="533">
        <f>T14+T14/7</f>
        <v>30.857142857142858</v>
      </c>
      <c r="V14" s="532">
        <v>50</v>
      </c>
      <c r="W14" s="533">
        <f>V14+V14/7</f>
        <v>57.142857142857146</v>
      </c>
      <c r="Y14" s="148" t="s">
        <v>6</v>
      </c>
      <c r="Z14" s="149">
        <v>40</v>
      </c>
    </row>
    <row r="15" spans="1:29" ht="17" thickTop="1" thickBot="1">
      <c r="A15" s="139" t="s">
        <v>0</v>
      </c>
      <c r="B15" s="2" t="s">
        <v>1</v>
      </c>
      <c r="C15" s="140" t="s">
        <v>2</v>
      </c>
      <c r="D15" s="141" t="s">
        <v>3</v>
      </c>
      <c r="E15" s="542" t="s">
        <v>982</v>
      </c>
      <c r="F15" s="531"/>
      <c r="G15" s="139" t="s">
        <v>0</v>
      </c>
      <c r="H15" s="2" t="s">
        <v>1</v>
      </c>
      <c r="I15" s="140" t="s">
        <v>2</v>
      </c>
      <c r="J15" s="141" t="s">
        <v>3</v>
      </c>
      <c r="K15" s="543" t="s">
        <v>982</v>
      </c>
      <c r="L15" s="544"/>
      <c r="M15" s="139" t="s">
        <v>0</v>
      </c>
      <c r="N15" s="2" t="s">
        <v>1</v>
      </c>
      <c r="O15" s="140" t="s">
        <v>2</v>
      </c>
      <c r="P15" s="141" t="s">
        <v>3</v>
      </c>
      <c r="Q15" s="542" t="s">
        <v>982</v>
      </c>
      <c r="R15" s="2"/>
      <c r="S15" s="531" t="s">
        <v>977</v>
      </c>
      <c r="T15" s="532">
        <v>28</v>
      </c>
      <c r="U15" s="533">
        <f>T15</f>
        <v>28</v>
      </c>
      <c r="V15" s="532">
        <v>44</v>
      </c>
      <c r="W15" s="533">
        <f>V15</f>
        <v>44</v>
      </c>
      <c r="Y15" s="148" t="s">
        <v>5</v>
      </c>
      <c r="Z15" s="149">
        <v>39</v>
      </c>
    </row>
    <row r="16" spans="1:29" ht="17" thickTop="1" thickBot="1">
      <c r="A16" s="139">
        <v>1</v>
      </c>
      <c r="B16" s="545" t="s">
        <v>13</v>
      </c>
      <c r="C16" s="546">
        <v>41</v>
      </c>
      <c r="D16" s="547">
        <v>72</v>
      </c>
      <c r="E16" s="548">
        <v>1</v>
      </c>
      <c r="F16" s="549"/>
      <c r="G16" s="550">
        <v>1</v>
      </c>
      <c r="H16" s="545" t="s">
        <v>5</v>
      </c>
      <c r="I16" s="551">
        <v>43</v>
      </c>
      <c r="J16" s="552">
        <v>82</v>
      </c>
      <c r="K16" s="553">
        <v>3</v>
      </c>
      <c r="L16" s="554"/>
      <c r="M16" s="550">
        <v>1</v>
      </c>
      <c r="N16" s="545" t="s">
        <v>36</v>
      </c>
      <c r="O16" s="551">
        <v>39</v>
      </c>
      <c r="P16" s="552">
        <v>60</v>
      </c>
      <c r="Q16" s="548">
        <v>3</v>
      </c>
      <c r="R16" s="111"/>
      <c r="S16" s="531" t="s">
        <v>978</v>
      </c>
      <c r="T16" s="532">
        <v>23</v>
      </c>
      <c r="U16" s="533">
        <f>T16+T16/7</f>
        <v>26.285714285714285</v>
      </c>
      <c r="V16" s="532">
        <v>37</v>
      </c>
      <c r="W16" s="533">
        <f>V16+V16/7</f>
        <v>42.285714285714285</v>
      </c>
      <c r="Y16" s="148" t="s">
        <v>160</v>
      </c>
      <c r="Z16" s="149">
        <v>38</v>
      </c>
    </row>
    <row r="17" spans="1:26" ht="16" thickBot="1">
      <c r="A17" s="139">
        <v>2</v>
      </c>
      <c r="B17" s="545" t="s">
        <v>29</v>
      </c>
      <c r="C17" s="551">
        <v>39</v>
      </c>
      <c r="D17" s="552">
        <v>79</v>
      </c>
      <c r="E17" s="555">
        <v>2</v>
      </c>
      <c r="F17" s="549"/>
      <c r="G17" s="550">
        <v>2</v>
      </c>
      <c r="H17" s="545" t="s">
        <v>96</v>
      </c>
      <c r="I17" s="142">
        <v>34</v>
      </c>
      <c r="J17" s="143">
        <v>52</v>
      </c>
      <c r="K17" s="111">
        <v>1</v>
      </c>
      <c r="L17" s="554"/>
      <c r="M17" s="550">
        <v>2</v>
      </c>
      <c r="N17" s="545" t="s">
        <v>40</v>
      </c>
      <c r="O17" s="551">
        <v>37</v>
      </c>
      <c r="P17" s="552">
        <v>45</v>
      </c>
      <c r="Q17" s="556">
        <v>2</v>
      </c>
      <c r="R17" s="111"/>
      <c r="S17" s="531" t="s">
        <v>96</v>
      </c>
      <c r="T17" s="532">
        <v>22</v>
      </c>
      <c r="U17" s="533">
        <f>T17+T17/7</f>
        <v>25.142857142857142</v>
      </c>
      <c r="V17" s="532">
        <v>79</v>
      </c>
      <c r="W17" s="533">
        <f>V17+V17/7</f>
        <v>90.285714285714292</v>
      </c>
      <c r="Y17" s="148" t="s">
        <v>19</v>
      </c>
      <c r="Z17" s="149">
        <v>37</v>
      </c>
    </row>
    <row r="18" spans="1:26" ht="16" thickBot="1">
      <c r="A18" s="139">
        <v>3</v>
      </c>
      <c r="B18" s="545" t="s">
        <v>84</v>
      </c>
      <c r="C18" s="551">
        <v>37</v>
      </c>
      <c r="D18" s="552">
        <v>50</v>
      </c>
      <c r="E18" s="555">
        <v>3</v>
      </c>
      <c r="F18" s="554"/>
      <c r="G18" s="550">
        <v>3</v>
      </c>
      <c r="H18" s="545" t="s">
        <v>160</v>
      </c>
      <c r="I18" s="551">
        <v>33</v>
      </c>
      <c r="J18" s="552">
        <v>53</v>
      </c>
      <c r="K18" s="555">
        <v>4</v>
      </c>
      <c r="L18" s="111"/>
      <c r="M18" s="550">
        <v>3</v>
      </c>
      <c r="N18" s="545" t="s">
        <v>41</v>
      </c>
      <c r="O18" s="144">
        <v>37</v>
      </c>
      <c r="P18" s="145">
        <v>48</v>
      </c>
      <c r="Q18" s="556">
        <v>4</v>
      </c>
      <c r="R18" s="111"/>
      <c r="S18" s="537" t="s">
        <v>979</v>
      </c>
      <c r="T18" s="538">
        <v>22</v>
      </c>
      <c r="U18" s="539">
        <f>T18+T18/7</f>
        <v>25.142857142857142</v>
      </c>
      <c r="V18" s="538">
        <v>61</v>
      </c>
      <c r="W18" s="539">
        <f>V18+V18/7</f>
        <v>69.714285714285708</v>
      </c>
      <c r="Y18" s="148" t="s">
        <v>979</v>
      </c>
      <c r="Z18" s="149">
        <v>36</v>
      </c>
    </row>
    <row r="19" spans="1:26" ht="17" thickTop="1" thickBot="1">
      <c r="A19" s="139">
        <v>4</v>
      </c>
      <c r="B19" s="545" t="s">
        <v>9</v>
      </c>
      <c r="C19" s="551">
        <v>33</v>
      </c>
      <c r="D19" s="552">
        <v>40</v>
      </c>
      <c r="E19" s="557">
        <v>4</v>
      </c>
      <c r="F19" s="549"/>
      <c r="G19" s="550">
        <v>4</v>
      </c>
      <c r="H19" s="545" t="s">
        <v>6</v>
      </c>
      <c r="I19" s="551">
        <v>28</v>
      </c>
      <c r="J19" s="552">
        <v>65</v>
      </c>
      <c r="K19" s="557">
        <v>2</v>
      </c>
      <c r="L19" s="554"/>
      <c r="M19" s="550">
        <v>4</v>
      </c>
      <c r="N19" s="545" t="s">
        <v>10</v>
      </c>
      <c r="O19" s="546">
        <v>36</v>
      </c>
      <c r="P19" s="547">
        <v>49</v>
      </c>
      <c r="Q19" s="557">
        <v>1</v>
      </c>
      <c r="R19" s="558"/>
      <c r="S19" s="531" t="s">
        <v>40</v>
      </c>
      <c r="T19" s="532">
        <v>25</v>
      </c>
      <c r="U19" s="533">
        <f>T19</f>
        <v>25</v>
      </c>
      <c r="V19" s="532">
        <v>49</v>
      </c>
      <c r="W19" s="533">
        <f>V19</f>
        <v>49</v>
      </c>
      <c r="Y19" s="148" t="s">
        <v>978</v>
      </c>
      <c r="Z19" s="149">
        <v>35</v>
      </c>
    </row>
    <row r="20" spans="1:26" ht="17" thickTop="1" thickBot="1">
      <c r="A20" s="139">
        <v>5</v>
      </c>
      <c r="B20" s="545" t="s">
        <v>43</v>
      </c>
      <c r="C20" s="144">
        <v>33</v>
      </c>
      <c r="D20" s="145">
        <v>57</v>
      </c>
      <c r="E20" s="559"/>
      <c r="F20" s="109"/>
      <c r="G20" s="139">
        <v>5</v>
      </c>
      <c r="H20" s="545" t="s">
        <v>19</v>
      </c>
      <c r="I20" s="551">
        <v>27</v>
      </c>
      <c r="J20" s="552">
        <v>50</v>
      </c>
      <c r="K20" s="59"/>
      <c r="L20" s="59"/>
      <c r="M20" s="139">
        <v>5</v>
      </c>
      <c r="N20" s="545" t="s">
        <v>54</v>
      </c>
      <c r="O20" s="551">
        <v>33</v>
      </c>
      <c r="P20" s="552">
        <v>46</v>
      </c>
      <c r="Q20" s="111"/>
      <c r="R20" s="111"/>
      <c r="S20" s="531" t="s">
        <v>36</v>
      </c>
      <c r="T20" s="532">
        <v>23</v>
      </c>
      <c r="U20" s="533">
        <f>T20</f>
        <v>23</v>
      </c>
      <c r="V20" s="532">
        <v>55</v>
      </c>
      <c r="W20" s="533">
        <f>V20</f>
        <v>55</v>
      </c>
      <c r="Y20" s="148" t="s">
        <v>977</v>
      </c>
      <c r="Z20" s="149">
        <v>34</v>
      </c>
    </row>
    <row r="21" spans="1:26" ht="16" thickBot="1">
      <c r="A21" s="139">
        <v>6</v>
      </c>
      <c r="B21" s="545" t="s">
        <v>46</v>
      </c>
      <c r="C21" s="144">
        <v>33</v>
      </c>
      <c r="D21" s="145">
        <v>63</v>
      </c>
      <c r="E21" s="109"/>
      <c r="F21" s="109"/>
      <c r="G21" s="139">
        <v>6</v>
      </c>
      <c r="H21" s="545" t="s">
        <v>979</v>
      </c>
      <c r="I21" s="144">
        <v>25</v>
      </c>
      <c r="J21" s="145">
        <v>42</v>
      </c>
      <c r="K21" s="59"/>
      <c r="L21" s="59"/>
      <c r="M21" s="139">
        <v>6</v>
      </c>
      <c r="N21" s="545" t="s">
        <v>980</v>
      </c>
      <c r="O21" s="144">
        <v>21</v>
      </c>
      <c r="P21" s="145">
        <v>38</v>
      </c>
      <c r="Q21" s="2"/>
      <c r="R21" s="2"/>
      <c r="S21" s="531" t="s">
        <v>54</v>
      </c>
      <c r="T21" s="532">
        <v>20</v>
      </c>
      <c r="U21" s="533">
        <f>T21+T21/7</f>
        <v>22.857142857142858</v>
      </c>
      <c r="V21" s="532">
        <v>48</v>
      </c>
      <c r="W21" s="533">
        <f>V21+V21/7</f>
        <v>54.857142857142854</v>
      </c>
      <c r="Y21" s="148" t="s">
        <v>10</v>
      </c>
      <c r="Z21" s="149">
        <v>33</v>
      </c>
    </row>
    <row r="22" spans="1:26" ht="16" thickBot="1">
      <c r="A22" s="139">
        <v>7</v>
      </c>
      <c r="B22" s="545" t="s">
        <v>7</v>
      </c>
      <c r="C22" s="144">
        <v>27</v>
      </c>
      <c r="D22" s="145">
        <v>60</v>
      </c>
      <c r="E22" s="109"/>
      <c r="F22" s="109"/>
      <c r="G22" s="139">
        <v>7</v>
      </c>
      <c r="H22" s="545" t="s">
        <v>978</v>
      </c>
      <c r="I22" s="144">
        <v>18</v>
      </c>
      <c r="J22" s="145">
        <v>38</v>
      </c>
      <c r="K22" s="59"/>
      <c r="L22" s="59"/>
      <c r="M22" s="139">
        <v>7</v>
      </c>
      <c r="N22" s="545" t="s">
        <v>847</v>
      </c>
      <c r="O22" s="144">
        <v>14</v>
      </c>
      <c r="P22" s="145">
        <v>37</v>
      </c>
      <c r="Q22" s="2"/>
      <c r="R22" s="2"/>
      <c r="S22" s="531" t="s">
        <v>10</v>
      </c>
      <c r="T22" s="532">
        <v>21</v>
      </c>
      <c r="U22" s="533">
        <f>T22</f>
        <v>21</v>
      </c>
      <c r="V22" s="532">
        <v>55</v>
      </c>
      <c r="W22" s="533">
        <f>V22</f>
        <v>55</v>
      </c>
      <c r="Y22" s="148" t="s">
        <v>40</v>
      </c>
      <c r="Z22" s="149">
        <v>32</v>
      </c>
    </row>
    <row r="23" spans="1:26" ht="16" thickBot="1">
      <c r="A23" s="139">
        <v>8</v>
      </c>
      <c r="B23" s="545" t="s">
        <v>153</v>
      </c>
      <c r="C23" s="144">
        <v>23</v>
      </c>
      <c r="D23" s="145">
        <v>52</v>
      </c>
      <c r="E23" s="109"/>
      <c r="F23" s="109"/>
      <c r="G23" s="139">
        <v>8</v>
      </c>
      <c r="H23" s="545" t="s">
        <v>977</v>
      </c>
      <c r="I23" s="150">
        <v>16</v>
      </c>
      <c r="J23" s="151">
        <v>36</v>
      </c>
      <c r="K23" s="59"/>
      <c r="L23" s="59"/>
      <c r="M23" s="139">
        <v>8</v>
      </c>
      <c r="N23" s="545" t="s">
        <v>981</v>
      </c>
      <c r="O23" s="150">
        <v>7</v>
      </c>
      <c r="P23" s="151">
        <v>20</v>
      </c>
      <c r="Q23" s="2"/>
      <c r="R23" s="2"/>
      <c r="S23" s="531" t="s">
        <v>980</v>
      </c>
      <c r="T23" s="532">
        <v>17</v>
      </c>
      <c r="U23" s="533">
        <f>T23+T23/7</f>
        <v>19.428571428571427</v>
      </c>
      <c r="V23" s="532">
        <v>37</v>
      </c>
      <c r="W23" s="533">
        <f>V23+V23/7</f>
        <v>42.285714285714285</v>
      </c>
      <c r="Y23" s="153" t="s">
        <v>36</v>
      </c>
      <c r="Z23" s="149">
        <v>31</v>
      </c>
    </row>
    <row r="24" spans="1:26" ht="17" thickTop="1" thickBot="1">
      <c r="A24" s="139">
        <v>9</v>
      </c>
      <c r="B24" s="545" t="s">
        <v>17</v>
      </c>
      <c r="C24" s="150">
        <v>22</v>
      </c>
      <c r="D24" s="151">
        <v>51</v>
      </c>
      <c r="E24" s="109"/>
      <c r="F24" s="109"/>
      <c r="I24" s="139"/>
      <c r="K24" s="59"/>
      <c r="L24" s="59"/>
      <c r="O24" s="139"/>
      <c r="Q24" s="2"/>
      <c r="R24" s="2"/>
      <c r="S24" s="531" t="s">
        <v>847</v>
      </c>
      <c r="T24" s="532">
        <v>16</v>
      </c>
      <c r="U24" s="533">
        <f>T24+T24/7</f>
        <v>18.285714285714285</v>
      </c>
      <c r="V24" s="532">
        <v>35</v>
      </c>
      <c r="W24" s="533">
        <f>V24+V24/7</f>
        <v>40</v>
      </c>
      <c r="X24" s="560"/>
      <c r="Y24" s="153" t="s">
        <v>41</v>
      </c>
      <c r="Z24" s="149">
        <v>30</v>
      </c>
    </row>
    <row r="25" spans="1:26" ht="29.25" customHeight="1" thickTop="1" thickBot="1">
      <c r="A25" s="139"/>
      <c r="B25" s="61"/>
      <c r="C25" s="59"/>
      <c r="D25" s="59"/>
      <c r="S25" s="531" t="s">
        <v>41</v>
      </c>
      <c r="T25" s="532">
        <v>16</v>
      </c>
      <c r="U25" s="533">
        <f>T25</f>
        <v>16</v>
      </c>
      <c r="V25" s="532">
        <v>39</v>
      </c>
      <c r="W25" s="533">
        <f>V25</f>
        <v>39</v>
      </c>
      <c r="X25" s="560"/>
      <c r="Y25" s="153" t="s">
        <v>54</v>
      </c>
      <c r="Z25" s="149">
        <v>29</v>
      </c>
    </row>
    <row r="26" spans="1:26" ht="29.25" customHeight="1" thickBot="1">
      <c r="B26" s="61"/>
      <c r="C26" s="59"/>
      <c r="D26" s="59"/>
      <c r="N26" s="2"/>
      <c r="O26" s="2"/>
      <c r="P26" s="2"/>
      <c r="S26" s="537" t="s">
        <v>981</v>
      </c>
      <c r="T26" s="538">
        <v>6</v>
      </c>
      <c r="U26" s="539">
        <f>T26+T26/7</f>
        <v>6.8571428571428568</v>
      </c>
      <c r="V26" s="538">
        <v>23</v>
      </c>
      <c r="W26" s="539">
        <f>V26+V26/7</f>
        <v>26.285714285714285</v>
      </c>
      <c r="Y26" s="153" t="s">
        <v>980</v>
      </c>
      <c r="Z26" s="149">
        <v>28</v>
      </c>
    </row>
    <row r="27" spans="1:26" ht="17" thickTop="1" thickBot="1">
      <c r="B27" s="61"/>
      <c r="C27" s="59"/>
      <c r="D27" s="59"/>
      <c r="N27" s="2"/>
      <c r="O27" s="2"/>
      <c r="P27" s="2"/>
      <c r="Q27" s="111"/>
      <c r="R27" s="111"/>
      <c r="S27" s="111"/>
      <c r="T27" s="111"/>
      <c r="U27" s="111"/>
      <c r="V27" s="111"/>
      <c r="W27" s="111"/>
      <c r="X27" s="561"/>
      <c r="Y27" s="562" t="s">
        <v>847</v>
      </c>
      <c r="Z27" s="149">
        <v>27</v>
      </c>
    </row>
    <row r="28" spans="1:26" ht="16" thickBot="1">
      <c r="B28" s="61"/>
      <c r="C28" s="59"/>
      <c r="D28" s="59"/>
      <c r="Q28" s="111"/>
      <c r="R28" s="111"/>
      <c r="S28" s="111"/>
      <c r="T28" s="111"/>
      <c r="U28" s="111"/>
      <c r="V28" s="111"/>
      <c r="W28" s="111"/>
      <c r="X28" s="561"/>
      <c r="Y28" s="563" t="s">
        <v>981</v>
      </c>
      <c r="Z28" s="149">
        <v>26</v>
      </c>
    </row>
    <row r="29" spans="1:26">
      <c r="B29" s="61"/>
      <c r="C29" s="59"/>
      <c r="D29" s="59"/>
      <c r="Z29" s="59"/>
    </row>
    <row r="30" spans="1:26">
      <c r="B30" s="61"/>
      <c r="C30" s="59"/>
      <c r="D30" s="59"/>
    </row>
    <row r="31" spans="1:26">
      <c r="B31" s="61"/>
      <c r="C31" s="59"/>
      <c r="D31" s="59"/>
    </row>
    <row r="32" spans="1:26">
      <c r="B32" s="61"/>
      <c r="C32" s="59"/>
      <c r="D32" s="59"/>
      <c r="X32" s="61"/>
    </row>
    <row r="33" spans="2:24">
      <c r="B33" s="61"/>
      <c r="C33" s="59"/>
      <c r="D33" s="59"/>
      <c r="X33" s="61"/>
    </row>
    <row r="34" spans="2:24">
      <c r="B34" s="61"/>
      <c r="C34" s="59"/>
      <c r="D34" s="59"/>
      <c r="X34" s="61"/>
    </row>
    <row r="35" spans="2:24">
      <c r="B35" s="61"/>
      <c r="C35" s="59"/>
      <c r="D35" s="59"/>
      <c r="X35" s="61"/>
    </row>
    <row r="36" spans="2:24">
      <c r="B36" s="61"/>
      <c r="C36" s="59"/>
      <c r="D36" s="59"/>
      <c r="X36" s="61"/>
    </row>
    <row r="37" spans="2:24">
      <c r="B37" s="61"/>
      <c r="C37" s="59"/>
      <c r="D37" s="59"/>
    </row>
    <row r="38" spans="2:24">
      <c r="B38" s="61"/>
      <c r="C38" s="59"/>
      <c r="D38" s="59"/>
    </row>
    <row r="39" spans="2:24">
      <c r="B39" s="61"/>
      <c r="C39" s="59"/>
      <c r="D39" s="59"/>
    </row>
    <row r="40" spans="2:24">
      <c r="B40" s="61"/>
      <c r="C40" s="59"/>
      <c r="D40" s="59"/>
    </row>
    <row r="41" spans="2:24">
      <c r="B41" s="61"/>
      <c r="C41" s="59"/>
      <c r="D41" s="59"/>
    </row>
    <row r="42" spans="2:24">
      <c r="B42" s="61"/>
      <c r="C42" s="59"/>
      <c r="D42" s="59"/>
    </row>
    <row r="43" spans="2:24">
      <c r="B43" s="61"/>
      <c r="C43" s="59"/>
      <c r="D43" s="59"/>
    </row>
    <row r="44" spans="2:24">
      <c r="B44" s="61"/>
      <c r="C44" s="59"/>
      <c r="D44" s="59"/>
    </row>
    <row r="45" spans="2:24">
      <c r="B45" s="61"/>
      <c r="C45" s="59"/>
      <c r="D45" s="59"/>
    </row>
    <row r="46" spans="2:24">
      <c r="B46" s="61"/>
      <c r="C46" s="59"/>
      <c r="D46" s="59"/>
    </row>
    <row r="47" spans="2:24">
      <c r="B47" s="61"/>
      <c r="C47" s="59"/>
      <c r="D47" s="59"/>
    </row>
    <row r="48" spans="2:24">
      <c r="B48" s="61"/>
      <c r="C48" s="59"/>
      <c r="D48" s="59"/>
    </row>
    <row r="49" spans="2:4" s="2" customFormat="1">
      <c r="B49" s="61"/>
      <c r="C49" s="59"/>
      <c r="D49" s="59"/>
    </row>
    <row r="50" spans="2:4" s="2" customFormat="1">
      <c r="B50" s="61"/>
      <c r="C50" s="61"/>
      <c r="D50" s="61"/>
    </row>
    <row r="51" spans="2:4" s="2" customFormat="1">
      <c r="B51" s="61"/>
      <c r="C51" s="61"/>
      <c r="D51" s="61"/>
    </row>
    <row r="52" spans="2:4" s="2" customFormat="1"/>
    <row r="53" spans="2:4" s="2" customFormat="1"/>
    <row r="54" spans="2:4" s="2" customFormat="1"/>
    <row r="55" spans="2:4" s="2" customFormat="1"/>
    <row r="56" spans="2:4" s="2" customFormat="1"/>
    <row r="57" spans="2:4" s="2" customFormat="1"/>
    <row r="58" spans="2:4" s="2" customFormat="1"/>
    <row r="59" spans="2:4" s="2" customFormat="1"/>
    <row r="60" spans="2:4" s="2" customFormat="1"/>
    <row r="61" spans="2:4" s="2" customFormat="1" ht="19.5" customHeight="1"/>
    <row r="62" spans="2:4" s="2" customFormat="1" ht="18" customHeight="1"/>
    <row r="63" spans="2:4" s="2" customFormat="1"/>
  </sheetData>
  <mergeCells count="2">
    <mergeCell ref="Y2:AA2"/>
    <mergeCell ref="AB2:AC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7"/>
  <sheetViews>
    <sheetView zoomScale="80" zoomScaleNormal="80" zoomScalePageLayoutView="80" workbookViewId="0">
      <selection activeCell="N1" sqref="N1"/>
    </sheetView>
  </sheetViews>
  <sheetFormatPr baseColWidth="10" defaultColWidth="9.1640625" defaultRowHeight="18" customHeight="1" x14ac:dyDescent="0"/>
  <cols>
    <col min="1" max="1" width="7.33203125" style="227" customWidth="1"/>
    <col min="2" max="2" width="13" style="229" customWidth="1"/>
    <col min="3" max="3" width="21.1640625" style="229" customWidth="1"/>
    <col min="4" max="4" width="7.5" style="227" bestFit="1" customWidth="1"/>
    <col min="5" max="5" width="11.6640625" style="227" customWidth="1"/>
    <col min="6" max="6" width="14" style="227" customWidth="1"/>
    <col min="7" max="7" width="17.5" style="227" customWidth="1"/>
    <col min="8" max="8" width="10.33203125" style="227" customWidth="1"/>
    <col min="9" max="9" width="13.5" style="227" customWidth="1"/>
    <col min="10" max="10" width="4.83203125" style="230" customWidth="1"/>
    <col min="11" max="11" width="9.5" style="230" customWidth="1"/>
    <col min="12" max="12" width="5.33203125" style="230" bestFit="1" customWidth="1"/>
    <col min="13" max="13" width="6.33203125" style="230" customWidth="1"/>
    <col min="14" max="14" width="7.5" style="227" bestFit="1" customWidth="1"/>
    <col min="15" max="15" width="25.5" style="230" customWidth="1"/>
    <col min="16" max="16" width="8.83203125" style="230" bestFit="1" customWidth="1"/>
    <col min="17" max="17" width="4.5" style="227" customWidth="1"/>
    <col min="18" max="19" width="9.1640625" style="230"/>
    <col min="20" max="20" width="22.33203125" style="230" customWidth="1"/>
    <col min="21" max="16384" width="9.1640625" style="230"/>
  </cols>
  <sheetData>
    <row r="1" spans="1:25" ht="27.75" customHeight="1">
      <c r="B1" s="228" t="s">
        <v>510</v>
      </c>
    </row>
    <row r="2" spans="1:25" ht="18" customHeight="1">
      <c r="B2" s="229" t="s">
        <v>511</v>
      </c>
      <c r="G2" s="227" t="s">
        <v>164</v>
      </c>
      <c r="K2" s="227"/>
      <c r="M2" s="227"/>
      <c r="N2" s="231"/>
      <c r="O2" s="231"/>
      <c r="P2" s="231"/>
    </row>
    <row r="3" spans="1:25" ht="18" customHeight="1" thickBot="1">
      <c r="B3" s="232"/>
      <c r="C3" s="232"/>
      <c r="E3" s="231"/>
      <c r="F3" s="231"/>
      <c r="G3" s="231"/>
      <c r="H3" s="231"/>
      <c r="I3" s="231"/>
      <c r="K3" s="229"/>
      <c r="M3" s="227"/>
      <c r="N3" s="231"/>
      <c r="O3" s="231"/>
      <c r="P3" s="231"/>
    </row>
    <row r="4" spans="1:25" ht="18" customHeight="1" thickTop="1" thickBot="1">
      <c r="A4" s="233" t="s">
        <v>23</v>
      </c>
      <c r="B4" s="234" t="s">
        <v>168</v>
      </c>
      <c r="C4" s="235" t="s">
        <v>169</v>
      </c>
      <c r="D4" s="233" t="s">
        <v>25</v>
      </c>
      <c r="E4" s="233" t="s">
        <v>512</v>
      </c>
      <c r="F4" s="233" t="s">
        <v>513</v>
      </c>
      <c r="G4" s="233" t="s">
        <v>514</v>
      </c>
      <c r="H4" s="233" t="s">
        <v>515</v>
      </c>
      <c r="I4" s="233" t="s">
        <v>516</v>
      </c>
      <c r="K4" s="233" t="s">
        <v>2</v>
      </c>
      <c r="L4" s="233" t="s">
        <v>94</v>
      </c>
      <c r="M4" s="231"/>
      <c r="N4" s="231"/>
      <c r="O4" s="236"/>
      <c r="P4" s="237"/>
    </row>
    <row r="5" spans="1:25" ht="18" customHeight="1" thickTop="1" thickBot="1">
      <c r="A5" s="238">
        <v>1</v>
      </c>
      <c r="B5" s="239" t="s">
        <v>419</v>
      </c>
      <c r="C5" s="239" t="s">
        <v>517</v>
      </c>
      <c r="D5" s="240">
        <v>3</v>
      </c>
      <c r="E5" s="241">
        <v>48</v>
      </c>
      <c r="F5" s="242"/>
      <c r="G5" s="243">
        <v>50</v>
      </c>
      <c r="H5" s="242"/>
      <c r="I5" s="242">
        <v>47</v>
      </c>
      <c r="J5" s="244"/>
      <c r="K5" s="245">
        <f t="shared" ref="K5:K36" si="0">SUM(E5:I5)</f>
        <v>145</v>
      </c>
      <c r="L5" s="246">
        <f t="shared" ref="L5:L36" si="1">SUM(E5:I5)/D5</f>
        <v>48.333333333333336</v>
      </c>
      <c r="M5" s="247"/>
      <c r="N5" s="231"/>
      <c r="O5" s="236"/>
      <c r="P5" s="248"/>
      <c r="S5" s="247"/>
    </row>
    <row r="6" spans="1:25" ht="18" customHeight="1" thickBot="1">
      <c r="A6" s="249">
        <v>2</v>
      </c>
      <c r="B6" s="250" t="s">
        <v>518</v>
      </c>
      <c r="C6" s="250" t="s">
        <v>173</v>
      </c>
      <c r="D6" s="240">
        <v>3</v>
      </c>
      <c r="E6" s="251">
        <v>38</v>
      </c>
      <c r="F6" s="252">
        <v>47</v>
      </c>
      <c r="G6" s="252">
        <v>38</v>
      </c>
      <c r="H6" s="252"/>
      <c r="I6" s="252"/>
      <c r="K6" s="245">
        <f t="shared" si="0"/>
        <v>123</v>
      </c>
      <c r="L6" s="246">
        <f t="shared" si="1"/>
        <v>41</v>
      </c>
      <c r="M6" s="247"/>
      <c r="N6" s="231"/>
      <c r="O6" s="236"/>
      <c r="P6" s="248"/>
      <c r="S6" s="247"/>
    </row>
    <row r="7" spans="1:25" ht="18" customHeight="1" thickBot="1">
      <c r="A7" s="249">
        <v>3</v>
      </c>
      <c r="B7" s="250" t="s">
        <v>225</v>
      </c>
      <c r="C7" s="250" t="s">
        <v>226</v>
      </c>
      <c r="D7" s="240">
        <v>3</v>
      </c>
      <c r="E7" s="253">
        <v>33</v>
      </c>
      <c r="F7" s="254">
        <v>45</v>
      </c>
      <c r="G7" s="254">
        <v>43</v>
      </c>
      <c r="H7" s="254"/>
      <c r="I7" s="254"/>
      <c r="K7" s="245">
        <f t="shared" si="0"/>
        <v>121</v>
      </c>
      <c r="L7" s="246">
        <f t="shared" si="1"/>
        <v>40.333333333333336</v>
      </c>
      <c r="M7" s="247"/>
      <c r="N7" s="231"/>
      <c r="O7" s="236"/>
      <c r="P7" s="237"/>
      <c r="S7" s="247"/>
    </row>
    <row r="8" spans="1:25" ht="18" customHeight="1" thickBot="1">
      <c r="A8" s="249">
        <v>4</v>
      </c>
      <c r="B8" s="250" t="s">
        <v>269</v>
      </c>
      <c r="C8" s="250" t="s">
        <v>519</v>
      </c>
      <c r="D8" s="240">
        <v>2</v>
      </c>
      <c r="E8" s="255">
        <v>55</v>
      </c>
      <c r="F8" s="256">
        <v>55</v>
      </c>
      <c r="G8" s="257"/>
      <c r="H8" s="257"/>
      <c r="I8" s="257"/>
      <c r="K8" s="245">
        <f t="shared" si="0"/>
        <v>110</v>
      </c>
      <c r="L8" s="246">
        <f t="shared" si="1"/>
        <v>55</v>
      </c>
      <c r="M8" s="247"/>
      <c r="N8" s="231"/>
      <c r="O8" s="236"/>
      <c r="P8" s="237"/>
      <c r="S8" s="247"/>
    </row>
    <row r="9" spans="1:25" ht="18" customHeight="1" thickBot="1">
      <c r="A9" s="249">
        <v>5</v>
      </c>
      <c r="B9" s="250" t="s">
        <v>282</v>
      </c>
      <c r="C9" s="250" t="s">
        <v>283</v>
      </c>
      <c r="D9" s="240">
        <v>2</v>
      </c>
      <c r="E9" s="251">
        <v>47</v>
      </c>
      <c r="F9" s="257">
        <v>48</v>
      </c>
      <c r="G9" s="257"/>
      <c r="H9" s="257"/>
      <c r="I9" s="257"/>
      <c r="J9" s="244"/>
      <c r="K9" s="245">
        <f t="shared" si="0"/>
        <v>95</v>
      </c>
      <c r="L9" s="246">
        <f t="shared" si="1"/>
        <v>47.5</v>
      </c>
      <c r="M9" s="247"/>
      <c r="N9" s="231"/>
      <c r="O9" s="236"/>
      <c r="P9" s="248"/>
      <c r="S9" s="247"/>
    </row>
    <row r="10" spans="1:25" ht="18" customHeight="1" thickBot="1">
      <c r="A10" s="249">
        <v>6</v>
      </c>
      <c r="B10" s="250" t="s">
        <v>520</v>
      </c>
      <c r="C10" s="250" t="s">
        <v>519</v>
      </c>
      <c r="D10" s="240">
        <v>2</v>
      </c>
      <c r="E10" s="251">
        <v>39</v>
      </c>
      <c r="F10" s="256">
        <v>55</v>
      </c>
      <c r="G10" s="257"/>
      <c r="H10" s="257"/>
      <c r="I10" s="257"/>
      <c r="K10" s="245">
        <f t="shared" si="0"/>
        <v>94</v>
      </c>
      <c r="L10" s="246">
        <f t="shared" si="1"/>
        <v>47</v>
      </c>
      <c r="M10" s="247"/>
      <c r="N10" s="231"/>
      <c r="O10" s="236"/>
      <c r="P10" s="248"/>
      <c r="Q10" s="230"/>
      <c r="S10" s="231"/>
    </row>
    <row r="11" spans="1:25" ht="18" customHeight="1" thickBot="1">
      <c r="A11" s="249">
        <v>7</v>
      </c>
      <c r="B11" s="250" t="s">
        <v>521</v>
      </c>
      <c r="C11" s="250" t="s">
        <v>522</v>
      </c>
      <c r="D11" s="240">
        <v>2</v>
      </c>
      <c r="E11" s="251">
        <v>50</v>
      </c>
      <c r="F11" s="242">
        <v>42</v>
      </c>
      <c r="G11" s="242"/>
      <c r="H11" s="242"/>
      <c r="I11" s="242"/>
      <c r="K11" s="245">
        <f t="shared" si="0"/>
        <v>92</v>
      </c>
      <c r="L11" s="246">
        <f t="shared" si="1"/>
        <v>46</v>
      </c>
      <c r="M11" s="247"/>
      <c r="N11" s="231"/>
      <c r="O11" s="236"/>
      <c r="P11" s="231"/>
      <c r="S11" s="231"/>
    </row>
    <row r="12" spans="1:25" ht="18" customHeight="1" thickBot="1">
      <c r="A12" s="249">
        <v>8</v>
      </c>
      <c r="B12" s="250" t="s">
        <v>523</v>
      </c>
      <c r="C12" s="250" t="s">
        <v>524</v>
      </c>
      <c r="D12" s="240">
        <v>2</v>
      </c>
      <c r="E12" s="251">
        <v>46</v>
      </c>
      <c r="F12" s="258">
        <v>46</v>
      </c>
      <c r="G12" s="258"/>
      <c r="H12" s="258"/>
      <c r="I12" s="258"/>
      <c r="K12" s="245">
        <f t="shared" si="0"/>
        <v>92</v>
      </c>
      <c r="L12" s="246">
        <f t="shared" si="1"/>
        <v>46</v>
      </c>
      <c r="M12" s="247"/>
      <c r="N12" s="231"/>
      <c r="O12" s="236"/>
      <c r="P12" s="237"/>
      <c r="Q12" s="230"/>
      <c r="S12" s="231"/>
    </row>
    <row r="13" spans="1:25" ht="18" customHeight="1" thickBot="1">
      <c r="A13" s="249">
        <v>9</v>
      </c>
      <c r="B13" s="250" t="s">
        <v>525</v>
      </c>
      <c r="C13" s="250" t="s">
        <v>526</v>
      </c>
      <c r="D13" s="240">
        <v>2</v>
      </c>
      <c r="E13" s="253">
        <v>30</v>
      </c>
      <c r="F13" s="257">
        <v>28</v>
      </c>
      <c r="G13" s="257">
        <v>32</v>
      </c>
      <c r="H13" s="257"/>
      <c r="I13" s="257"/>
      <c r="K13" s="245">
        <f t="shared" si="0"/>
        <v>90</v>
      </c>
      <c r="L13" s="246">
        <f t="shared" si="1"/>
        <v>45</v>
      </c>
      <c r="M13" s="247"/>
      <c r="N13" s="244"/>
      <c r="O13" s="236"/>
      <c r="P13" s="244"/>
      <c r="S13" s="231"/>
    </row>
    <row r="14" spans="1:25" ht="18" customHeight="1" thickBot="1">
      <c r="A14" s="249">
        <v>10</v>
      </c>
      <c r="B14" s="250" t="s">
        <v>262</v>
      </c>
      <c r="C14" s="250" t="s">
        <v>173</v>
      </c>
      <c r="D14" s="240">
        <v>2</v>
      </c>
      <c r="E14" s="251">
        <v>41</v>
      </c>
      <c r="F14" s="242">
        <v>47</v>
      </c>
      <c r="G14" s="242"/>
      <c r="H14" s="242"/>
      <c r="I14" s="242"/>
      <c r="K14" s="245">
        <f t="shared" si="0"/>
        <v>88</v>
      </c>
      <c r="L14" s="246">
        <f t="shared" si="1"/>
        <v>44</v>
      </c>
      <c r="M14" s="247"/>
      <c r="N14" s="231"/>
      <c r="O14" s="236"/>
      <c r="P14" s="231"/>
      <c r="Q14" s="230"/>
      <c r="S14" s="231"/>
      <c r="T14" s="244"/>
      <c r="U14" s="244"/>
      <c r="V14" s="259"/>
      <c r="W14" s="259"/>
      <c r="X14" s="259"/>
      <c r="Y14" s="247"/>
    </row>
    <row r="15" spans="1:25" ht="18" customHeight="1" thickBot="1">
      <c r="A15" s="249">
        <v>11</v>
      </c>
      <c r="B15" s="250" t="s">
        <v>218</v>
      </c>
      <c r="C15" s="250" t="s">
        <v>527</v>
      </c>
      <c r="D15" s="240">
        <v>2</v>
      </c>
      <c r="E15" s="251">
        <v>42</v>
      </c>
      <c r="F15" s="242">
        <v>44</v>
      </c>
      <c r="G15" s="242"/>
      <c r="H15" s="242"/>
      <c r="I15" s="242"/>
      <c r="J15" s="260"/>
      <c r="K15" s="245">
        <f t="shared" si="0"/>
        <v>86</v>
      </c>
      <c r="L15" s="246">
        <f t="shared" si="1"/>
        <v>43</v>
      </c>
      <c r="M15" s="247"/>
      <c r="N15" s="231"/>
      <c r="O15" s="236"/>
      <c r="P15" s="261"/>
      <c r="S15" s="231"/>
      <c r="T15" s="262"/>
      <c r="U15" s="247"/>
      <c r="V15" s="244"/>
    </row>
    <row r="16" spans="1:25" ht="18" customHeight="1" thickBot="1">
      <c r="A16" s="249">
        <v>12</v>
      </c>
      <c r="B16" s="250" t="s">
        <v>192</v>
      </c>
      <c r="C16" s="250" t="s">
        <v>213</v>
      </c>
      <c r="D16" s="240">
        <v>2</v>
      </c>
      <c r="E16" s="253"/>
      <c r="F16" s="257"/>
      <c r="G16" s="257">
        <v>39</v>
      </c>
      <c r="H16" s="257"/>
      <c r="I16" s="257">
        <v>45</v>
      </c>
      <c r="K16" s="245">
        <f t="shared" si="0"/>
        <v>84</v>
      </c>
      <c r="L16" s="246">
        <f t="shared" si="1"/>
        <v>42</v>
      </c>
      <c r="M16" s="247"/>
      <c r="N16" s="231"/>
      <c r="O16" s="236"/>
      <c r="P16" s="261"/>
      <c r="S16" s="231"/>
      <c r="T16" s="262"/>
      <c r="U16" s="247"/>
      <c r="V16" s="244"/>
    </row>
    <row r="17" spans="1:25" ht="18" customHeight="1" thickBot="1">
      <c r="A17" s="249">
        <v>13</v>
      </c>
      <c r="B17" s="250" t="s">
        <v>528</v>
      </c>
      <c r="C17" s="250" t="s">
        <v>524</v>
      </c>
      <c r="D17" s="240">
        <v>2</v>
      </c>
      <c r="E17" s="251">
        <v>37</v>
      </c>
      <c r="F17" s="242">
        <v>46</v>
      </c>
      <c r="G17" s="242"/>
      <c r="H17" s="242"/>
      <c r="I17" s="242"/>
      <c r="K17" s="245">
        <f t="shared" si="0"/>
        <v>83</v>
      </c>
      <c r="L17" s="246">
        <f t="shared" si="1"/>
        <v>41.5</v>
      </c>
      <c r="N17" s="231"/>
      <c r="O17" s="236"/>
      <c r="P17" s="263"/>
      <c r="Q17" s="230"/>
      <c r="S17" s="231"/>
      <c r="T17" s="262"/>
      <c r="U17" s="247"/>
      <c r="V17" s="244"/>
    </row>
    <row r="18" spans="1:25" ht="18" customHeight="1" thickBot="1">
      <c r="A18" s="249">
        <v>14</v>
      </c>
      <c r="B18" s="250" t="s">
        <v>361</v>
      </c>
      <c r="C18" s="250" t="s">
        <v>283</v>
      </c>
      <c r="D18" s="240">
        <v>2</v>
      </c>
      <c r="E18" s="253">
        <v>32</v>
      </c>
      <c r="F18" s="264">
        <v>48</v>
      </c>
      <c r="G18" s="264"/>
      <c r="H18" s="264"/>
      <c r="I18" s="264"/>
      <c r="K18" s="245">
        <f t="shared" si="0"/>
        <v>80</v>
      </c>
      <c r="L18" s="246">
        <f t="shared" si="1"/>
        <v>40</v>
      </c>
      <c r="M18" s="247"/>
      <c r="N18" s="231"/>
      <c r="O18" s="236"/>
      <c r="P18" s="261"/>
      <c r="Q18" s="230"/>
      <c r="S18" s="231"/>
      <c r="T18" s="262"/>
      <c r="U18" s="247"/>
      <c r="V18" s="244"/>
    </row>
    <row r="19" spans="1:25" ht="18" customHeight="1" thickBot="1">
      <c r="A19" s="249">
        <v>15</v>
      </c>
      <c r="B19" s="250" t="s">
        <v>205</v>
      </c>
      <c r="C19" s="250" t="s">
        <v>529</v>
      </c>
      <c r="D19" s="240">
        <v>2</v>
      </c>
      <c r="E19" s="251">
        <v>45</v>
      </c>
      <c r="F19" s="242">
        <v>32</v>
      </c>
      <c r="G19" s="242"/>
      <c r="H19" s="242"/>
      <c r="I19" s="242"/>
      <c r="K19" s="245">
        <f t="shared" si="0"/>
        <v>77</v>
      </c>
      <c r="L19" s="246">
        <f t="shared" si="1"/>
        <v>38.5</v>
      </c>
      <c r="M19" s="247"/>
      <c r="N19" s="231"/>
      <c r="O19" s="236"/>
      <c r="P19" s="261"/>
      <c r="Q19" s="231"/>
      <c r="S19" s="231"/>
      <c r="T19" s="262"/>
      <c r="U19" s="247"/>
      <c r="V19" s="244"/>
    </row>
    <row r="20" spans="1:25" ht="18" customHeight="1" thickBot="1">
      <c r="A20" s="249">
        <v>16</v>
      </c>
      <c r="B20" s="250" t="s">
        <v>530</v>
      </c>
      <c r="C20" s="250" t="s">
        <v>268</v>
      </c>
      <c r="D20" s="240">
        <v>2</v>
      </c>
      <c r="E20" s="251">
        <v>43</v>
      </c>
      <c r="F20" s="242">
        <v>33</v>
      </c>
      <c r="G20" s="242"/>
      <c r="H20" s="242"/>
      <c r="I20" s="242"/>
      <c r="J20" s="260"/>
      <c r="K20" s="245">
        <f t="shared" si="0"/>
        <v>76</v>
      </c>
      <c r="L20" s="246">
        <f t="shared" si="1"/>
        <v>38</v>
      </c>
      <c r="M20" s="247"/>
      <c r="N20" s="231"/>
      <c r="O20" s="236"/>
      <c r="P20" s="261"/>
      <c r="Q20" s="231"/>
      <c r="S20" s="231"/>
      <c r="T20" s="231"/>
      <c r="U20" s="247"/>
      <c r="V20" s="244"/>
    </row>
    <row r="21" spans="1:25" ht="18" customHeight="1" thickBot="1">
      <c r="A21" s="249">
        <v>17</v>
      </c>
      <c r="B21" s="265" t="s">
        <v>531</v>
      </c>
      <c r="C21" s="265" t="s">
        <v>529</v>
      </c>
      <c r="D21" s="240">
        <v>2</v>
      </c>
      <c r="E21" s="266"/>
      <c r="F21" s="252">
        <v>32</v>
      </c>
      <c r="G21" s="252"/>
      <c r="H21" s="252"/>
      <c r="I21" s="252">
        <v>43</v>
      </c>
      <c r="K21" s="245">
        <f t="shared" si="0"/>
        <v>75</v>
      </c>
      <c r="L21" s="246">
        <f t="shared" si="1"/>
        <v>37.5</v>
      </c>
      <c r="M21" s="247"/>
      <c r="N21" s="231"/>
      <c r="O21" s="236"/>
      <c r="P21" s="261"/>
      <c r="Q21" s="231"/>
      <c r="S21" s="231"/>
      <c r="T21" s="231"/>
      <c r="U21" s="247"/>
      <c r="V21" s="244"/>
    </row>
    <row r="22" spans="1:25" ht="18" customHeight="1" thickBot="1">
      <c r="A22" s="249">
        <v>18</v>
      </c>
      <c r="B22" s="250" t="s">
        <v>532</v>
      </c>
      <c r="C22" s="250" t="s">
        <v>342</v>
      </c>
      <c r="D22" s="240">
        <v>2</v>
      </c>
      <c r="E22" s="253">
        <v>34</v>
      </c>
      <c r="F22" s="257">
        <v>39</v>
      </c>
      <c r="G22" s="257"/>
      <c r="H22" s="257"/>
      <c r="I22" s="257"/>
      <c r="K22" s="245">
        <f t="shared" si="0"/>
        <v>73</v>
      </c>
      <c r="L22" s="246">
        <f t="shared" si="1"/>
        <v>36.5</v>
      </c>
      <c r="M22" s="247"/>
      <c r="N22" s="231"/>
      <c r="O22" s="236"/>
      <c r="P22" s="261"/>
      <c r="Q22" s="231"/>
      <c r="R22" s="244"/>
      <c r="S22" s="231"/>
      <c r="T22" s="231"/>
      <c r="U22" s="247"/>
      <c r="V22" s="244"/>
    </row>
    <row r="23" spans="1:25" ht="18" customHeight="1" thickBot="1">
      <c r="A23" s="249">
        <v>19</v>
      </c>
      <c r="B23" s="250" t="s">
        <v>533</v>
      </c>
      <c r="C23" s="250" t="s">
        <v>534</v>
      </c>
      <c r="D23" s="240">
        <v>2</v>
      </c>
      <c r="E23" s="251">
        <v>36</v>
      </c>
      <c r="F23" s="257">
        <v>34</v>
      </c>
      <c r="G23" s="257"/>
      <c r="H23" s="257"/>
      <c r="I23" s="257"/>
      <c r="K23" s="245">
        <f t="shared" si="0"/>
        <v>70</v>
      </c>
      <c r="L23" s="246">
        <f t="shared" si="1"/>
        <v>35</v>
      </c>
      <c r="M23" s="247"/>
      <c r="N23" s="231"/>
      <c r="O23" s="236"/>
      <c r="P23" s="261"/>
      <c r="Q23" s="231"/>
      <c r="R23" s="231"/>
      <c r="S23" s="247"/>
      <c r="T23" s="231"/>
      <c r="U23" s="247"/>
      <c r="V23" s="244"/>
    </row>
    <row r="24" spans="1:25" ht="18" customHeight="1" thickBot="1">
      <c r="A24" s="249">
        <v>19</v>
      </c>
      <c r="B24" s="250" t="s">
        <v>339</v>
      </c>
      <c r="C24" s="250" t="s">
        <v>527</v>
      </c>
      <c r="D24" s="240">
        <v>2</v>
      </c>
      <c r="E24" s="253">
        <v>26</v>
      </c>
      <c r="F24" s="242">
        <v>44</v>
      </c>
      <c r="G24" s="242"/>
      <c r="H24" s="242"/>
      <c r="I24" s="242"/>
      <c r="J24" s="260"/>
      <c r="K24" s="245">
        <f t="shared" si="0"/>
        <v>70</v>
      </c>
      <c r="L24" s="246">
        <f t="shared" si="1"/>
        <v>35</v>
      </c>
      <c r="M24" s="247"/>
      <c r="N24" s="231"/>
      <c r="O24" s="236"/>
      <c r="P24" s="261"/>
      <c r="Q24" s="231"/>
      <c r="R24" s="231"/>
      <c r="S24" s="247"/>
      <c r="T24" s="267"/>
      <c r="U24" s="247"/>
      <c r="V24" s="244"/>
    </row>
    <row r="25" spans="1:25" ht="18" customHeight="1" thickBot="1">
      <c r="A25" s="249">
        <v>21</v>
      </c>
      <c r="B25" s="250" t="s">
        <v>400</v>
      </c>
      <c r="C25" s="250" t="s">
        <v>535</v>
      </c>
      <c r="D25" s="240">
        <v>2</v>
      </c>
      <c r="E25" s="253">
        <v>29</v>
      </c>
      <c r="F25" s="257">
        <v>34</v>
      </c>
      <c r="G25" s="257"/>
      <c r="H25" s="257"/>
      <c r="I25" s="257"/>
      <c r="K25" s="245">
        <f t="shared" si="0"/>
        <v>63</v>
      </c>
      <c r="L25" s="246">
        <f t="shared" si="1"/>
        <v>31.5</v>
      </c>
      <c r="N25" s="231"/>
      <c r="O25" s="236"/>
      <c r="P25" s="261"/>
      <c r="Q25" s="231"/>
      <c r="R25" s="231"/>
      <c r="S25" s="247"/>
      <c r="T25" s="262"/>
      <c r="U25" s="247"/>
      <c r="V25" s="244"/>
    </row>
    <row r="26" spans="1:25" ht="18" customHeight="1" thickBot="1">
      <c r="A26" s="249">
        <v>22</v>
      </c>
      <c r="B26" s="250" t="s">
        <v>536</v>
      </c>
      <c r="C26" s="250" t="s">
        <v>522</v>
      </c>
      <c r="D26" s="240">
        <v>2</v>
      </c>
      <c r="E26" s="253">
        <v>20</v>
      </c>
      <c r="F26" s="264">
        <v>42</v>
      </c>
      <c r="G26" s="264"/>
      <c r="H26" s="264"/>
      <c r="I26" s="264"/>
      <c r="K26" s="245">
        <f t="shared" si="0"/>
        <v>62</v>
      </c>
      <c r="L26" s="246">
        <f t="shared" si="1"/>
        <v>31</v>
      </c>
      <c r="M26" s="247"/>
      <c r="N26" s="231"/>
      <c r="O26" s="236"/>
      <c r="P26" s="231"/>
      <c r="Q26" s="231"/>
      <c r="R26" s="231"/>
      <c r="S26" s="268"/>
      <c r="T26" s="262"/>
      <c r="U26" s="247"/>
      <c r="V26" s="259"/>
      <c r="W26" s="259"/>
      <c r="X26" s="259"/>
      <c r="Y26" s="247"/>
    </row>
    <row r="27" spans="1:25" ht="18" customHeight="1" thickBot="1">
      <c r="A27" s="249">
        <v>23</v>
      </c>
      <c r="B27" s="250" t="s">
        <v>286</v>
      </c>
      <c r="C27" s="250" t="s">
        <v>342</v>
      </c>
      <c r="D27" s="240">
        <v>2</v>
      </c>
      <c r="E27" s="253">
        <v>20</v>
      </c>
      <c r="F27" s="264">
        <v>39</v>
      </c>
      <c r="G27" s="264"/>
      <c r="H27" s="264"/>
      <c r="I27" s="264"/>
      <c r="J27" s="260"/>
      <c r="K27" s="245">
        <f t="shared" si="0"/>
        <v>59</v>
      </c>
      <c r="L27" s="246">
        <f t="shared" si="1"/>
        <v>29.5</v>
      </c>
      <c r="N27" s="231"/>
      <c r="O27" s="236"/>
      <c r="P27" s="261"/>
      <c r="Q27" s="231"/>
      <c r="R27" s="231"/>
      <c r="S27" s="268"/>
      <c r="T27" s="262"/>
      <c r="U27" s="247"/>
      <c r="V27" s="244"/>
    </row>
    <row r="28" spans="1:25" ht="18" customHeight="1" thickBot="1">
      <c r="A28" s="249">
        <v>24</v>
      </c>
      <c r="B28" s="250" t="s">
        <v>537</v>
      </c>
      <c r="C28" s="250" t="s">
        <v>538</v>
      </c>
      <c r="D28" s="240">
        <v>2</v>
      </c>
      <c r="E28" s="253">
        <v>27</v>
      </c>
      <c r="F28" s="257">
        <v>31</v>
      </c>
      <c r="G28" s="257"/>
      <c r="H28" s="257"/>
      <c r="I28" s="257"/>
      <c r="J28" s="260"/>
      <c r="K28" s="245">
        <f t="shared" si="0"/>
        <v>58</v>
      </c>
      <c r="L28" s="246">
        <f t="shared" si="1"/>
        <v>29</v>
      </c>
      <c r="M28" s="247"/>
      <c r="N28" s="231"/>
      <c r="O28" s="236"/>
      <c r="P28" s="261"/>
      <c r="Q28" s="231"/>
      <c r="R28" s="231"/>
      <c r="S28" s="268"/>
      <c r="T28" s="244"/>
      <c r="U28" s="247"/>
      <c r="V28" s="244"/>
    </row>
    <row r="29" spans="1:25" ht="18" customHeight="1" thickBot="1">
      <c r="A29" s="249">
        <v>25</v>
      </c>
      <c r="B29" s="250" t="s">
        <v>539</v>
      </c>
      <c r="C29" s="250" t="s">
        <v>213</v>
      </c>
      <c r="D29" s="240">
        <v>2</v>
      </c>
      <c r="E29" s="253">
        <v>28</v>
      </c>
      <c r="F29" s="257">
        <v>29</v>
      </c>
      <c r="G29" s="257"/>
      <c r="H29" s="257"/>
      <c r="I29" s="257"/>
      <c r="J29" s="260"/>
      <c r="K29" s="245">
        <f t="shared" si="0"/>
        <v>57</v>
      </c>
      <c r="L29" s="246">
        <f t="shared" si="1"/>
        <v>28.5</v>
      </c>
      <c r="M29" s="247"/>
      <c r="N29" s="231"/>
      <c r="O29" s="236"/>
      <c r="P29" s="261"/>
      <c r="Q29" s="231"/>
      <c r="R29" s="231"/>
      <c r="S29" s="268"/>
      <c r="T29" s="244"/>
      <c r="U29" s="247"/>
      <c r="V29" s="244"/>
    </row>
    <row r="30" spans="1:25" ht="18" customHeight="1" thickBot="1">
      <c r="A30" s="249"/>
      <c r="B30" s="250" t="s">
        <v>540</v>
      </c>
      <c r="C30" s="250" t="s">
        <v>538</v>
      </c>
      <c r="D30" s="240">
        <v>2</v>
      </c>
      <c r="E30" s="253">
        <v>25</v>
      </c>
      <c r="F30" s="257">
        <v>31</v>
      </c>
      <c r="G30" s="257"/>
      <c r="H30" s="257"/>
      <c r="I30" s="257"/>
      <c r="K30" s="245">
        <f t="shared" si="0"/>
        <v>56</v>
      </c>
      <c r="L30" s="246">
        <f t="shared" si="1"/>
        <v>28</v>
      </c>
      <c r="M30" s="247"/>
      <c r="N30" s="244"/>
      <c r="O30" s="236"/>
      <c r="P30" s="244"/>
      <c r="Q30" s="231"/>
      <c r="R30" s="231"/>
      <c r="S30" s="268"/>
      <c r="T30" s="244"/>
      <c r="U30" s="247"/>
      <c r="V30" s="244"/>
    </row>
    <row r="31" spans="1:25" ht="18" customHeight="1" thickBot="1">
      <c r="A31" s="249"/>
      <c r="B31" s="250" t="s">
        <v>493</v>
      </c>
      <c r="C31" s="250" t="s">
        <v>541</v>
      </c>
      <c r="D31" s="240">
        <v>2</v>
      </c>
      <c r="E31" s="253">
        <v>29</v>
      </c>
      <c r="F31" s="257">
        <v>25</v>
      </c>
      <c r="G31" s="257"/>
      <c r="H31" s="257"/>
      <c r="I31" s="257"/>
      <c r="K31" s="245">
        <f t="shared" si="0"/>
        <v>54</v>
      </c>
      <c r="L31" s="246">
        <f t="shared" si="1"/>
        <v>27</v>
      </c>
      <c r="M31" s="247"/>
      <c r="N31" s="244"/>
      <c r="O31" s="236"/>
      <c r="P31" s="244"/>
      <c r="Q31" s="230"/>
      <c r="S31" s="268"/>
      <c r="T31" s="262"/>
      <c r="U31" s="268"/>
      <c r="V31" s="244"/>
    </row>
    <row r="32" spans="1:25" ht="18" customHeight="1" thickBot="1">
      <c r="A32" s="249"/>
      <c r="B32" s="250" t="s">
        <v>542</v>
      </c>
      <c r="C32" s="250" t="s">
        <v>543</v>
      </c>
      <c r="D32" s="240">
        <v>2</v>
      </c>
      <c r="E32" s="253">
        <v>27</v>
      </c>
      <c r="F32" s="242">
        <v>26</v>
      </c>
      <c r="G32" s="242"/>
      <c r="H32" s="242"/>
      <c r="I32" s="242"/>
      <c r="K32" s="245">
        <f t="shared" si="0"/>
        <v>53</v>
      </c>
      <c r="L32" s="246">
        <f t="shared" si="1"/>
        <v>26.5</v>
      </c>
      <c r="M32" s="247"/>
      <c r="N32" s="244"/>
      <c r="O32" s="236"/>
      <c r="P32" s="244"/>
      <c r="Q32" s="230"/>
      <c r="S32" s="268"/>
      <c r="T32" s="262"/>
      <c r="U32" s="268"/>
      <c r="V32" s="244"/>
    </row>
    <row r="33" spans="1:25" ht="18" customHeight="1" thickBot="1">
      <c r="A33" s="249"/>
      <c r="B33" s="250" t="s">
        <v>230</v>
      </c>
      <c r="C33" s="250" t="s">
        <v>435</v>
      </c>
      <c r="D33" s="240">
        <v>2</v>
      </c>
      <c r="E33" s="253">
        <v>22</v>
      </c>
      <c r="F33" s="258">
        <v>31</v>
      </c>
      <c r="G33" s="258"/>
      <c r="H33" s="258"/>
      <c r="I33" s="258"/>
      <c r="K33" s="245">
        <f t="shared" si="0"/>
        <v>53</v>
      </c>
      <c r="L33" s="246">
        <f t="shared" si="1"/>
        <v>26.5</v>
      </c>
      <c r="M33" s="247"/>
      <c r="N33" s="244"/>
      <c r="O33" s="236"/>
      <c r="P33" s="244"/>
      <c r="Q33" s="230"/>
      <c r="S33" s="268"/>
      <c r="T33" s="262"/>
      <c r="U33" s="268"/>
      <c r="V33" s="244"/>
    </row>
    <row r="34" spans="1:25" ht="18" customHeight="1" thickBot="1">
      <c r="A34" s="249"/>
      <c r="B34" s="250" t="s">
        <v>544</v>
      </c>
      <c r="C34" s="250" t="s">
        <v>268</v>
      </c>
      <c r="D34" s="240">
        <v>2</v>
      </c>
      <c r="E34" s="253">
        <v>20</v>
      </c>
      <c r="F34" s="264">
        <v>33</v>
      </c>
      <c r="G34" s="264"/>
      <c r="H34" s="264"/>
      <c r="I34" s="264"/>
      <c r="K34" s="245">
        <f t="shared" si="0"/>
        <v>53</v>
      </c>
      <c r="L34" s="246">
        <f t="shared" si="1"/>
        <v>26.5</v>
      </c>
      <c r="M34" s="247"/>
      <c r="N34" s="244"/>
      <c r="O34" s="236"/>
      <c r="P34" s="244"/>
      <c r="Q34" s="230"/>
      <c r="S34" s="268"/>
      <c r="T34" s="262"/>
      <c r="U34" s="268"/>
      <c r="V34" s="244"/>
    </row>
    <row r="35" spans="1:25" ht="18" customHeight="1" thickBot="1">
      <c r="A35" s="249"/>
      <c r="B35" s="250" t="s">
        <v>545</v>
      </c>
      <c r="C35" s="250" t="s">
        <v>398</v>
      </c>
      <c r="D35" s="240">
        <v>1</v>
      </c>
      <c r="E35" s="251">
        <v>52</v>
      </c>
      <c r="F35" s="269"/>
      <c r="G35" s="269"/>
      <c r="H35" s="269"/>
      <c r="I35" s="269"/>
      <c r="K35" s="245">
        <f t="shared" si="0"/>
        <v>52</v>
      </c>
      <c r="L35" s="246">
        <f t="shared" si="1"/>
        <v>52</v>
      </c>
      <c r="M35" s="247"/>
      <c r="N35" s="244"/>
      <c r="O35" s="236"/>
      <c r="P35" s="244"/>
      <c r="Q35" s="230"/>
      <c r="S35" s="268"/>
      <c r="T35" s="262"/>
      <c r="U35" s="268"/>
      <c r="V35" s="244"/>
    </row>
    <row r="36" spans="1:25" ht="18" customHeight="1" thickBot="1">
      <c r="A36" s="249"/>
      <c r="B36" s="250" t="s">
        <v>407</v>
      </c>
      <c r="C36" s="250" t="s">
        <v>357</v>
      </c>
      <c r="D36" s="240">
        <v>2</v>
      </c>
      <c r="E36" s="253">
        <v>29</v>
      </c>
      <c r="F36" s="257">
        <v>23</v>
      </c>
      <c r="G36" s="257"/>
      <c r="H36" s="257"/>
      <c r="I36" s="257"/>
      <c r="K36" s="245">
        <f t="shared" si="0"/>
        <v>52</v>
      </c>
      <c r="L36" s="246">
        <f t="shared" si="1"/>
        <v>26</v>
      </c>
      <c r="M36" s="247"/>
      <c r="N36" s="244"/>
      <c r="O36" s="236"/>
      <c r="P36" s="244"/>
      <c r="Q36" s="230"/>
      <c r="S36" s="268"/>
      <c r="T36" s="262"/>
      <c r="U36" s="268"/>
      <c r="V36" s="244"/>
    </row>
    <row r="37" spans="1:25" ht="18" customHeight="1" thickBot="1">
      <c r="A37" s="249"/>
      <c r="B37" s="250" t="s">
        <v>407</v>
      </c>
      <c r="C37" s="250" t="s">
        <v>208</v>
      </c>
      <c r="D37" s="240">
        <v>1</v>
      </c>
      <c r="E37" s="253"/>
      <c r="F37" s="257">
        <v>52</v>
      </c>
      <c r="G37" s="257"/>
      <c r="H37" s="257"/>
      <c r="I37" s="257"/>
      <c r="K37" s="245">
        <f t="shared" ref="K37:K68" si="2">SUM(E37:I37)</f>
        <v>52</v>
      </c>
      <c r="L37" s="246">
        <f t="shared" ref="L37:L68" si="3">SUM(E37:I37)/D37</f>
        <v>52</v>
      </c>
      <c r="M37" s="247"/>
      <c r="N37" s="244"/>
      <c r="O37" s="236"/>
      <c r="P37" s="244"/>
      <c r="Q37" s="230"/>
      <c r="S37" s="268"/>
      <c r="T37" s="262"/>
      <c r="U37" s="268"/>
      <c r="V37" s="244"/>
    </row>
    <row r="38" spans="1:25" ht="18" customHeight="1" thickBot="1">
      <c r="A38" s="249"/>
      <c r="B38" s="250" t="s">
        <v>532</v>
      </c>
      <c r="C38" s="250" t="s">
        <v>208</v>
      </c>
      <c r="D38" s="240">
        <v>1</v>
      </c>
      <c r="E38" s="253"/>
      <c r="F38" s="257">
        <v>52</v>
      </c>
      <c r="G38" s="257"/>
      <c r="H38" s="257"/>
      <c r="I38" s="257"/>
      <c r="K38" s="245">
        <f t="shared" si="2"/>
        <v>52</v>
      </c>
      <c r="L38" s="246">
        <f t="shared" si="3"/>
        <v>52</v>
      </c>
      <c r="M38" s="247"/>
      <c r="N38" s="244"/>
      <c r="O38" s="236"/>
      <c r="P38" s="244"/>
      <c r="Q38" s="230"/>
      <c r="S38" s="268"/>
      <c r="T38" s="262"/>
      <c r="U38" s="268"/>
      <c r="V38" s="244"/>
    </row>
    <row r="39" spans="1:25" ht="18" customHeight="1" thickBot="1">
      <c r="A39" s="249"/>
      <c r="B39" s="250" t="s">
        <v>546</v>
      </c>
      <c r="C39" s="250" t="s">
        <v>238</v>
      </c>
      <c r="D39" s="240">
        <v>1</v>
      </c>
      <c r="E39" s="253"/>
      <c r="F39" s="257"/>
      <c r="G39" s="257"/>
      <c r="H39" s="256">
        <v>50</v>
      </c>
      <c r="I39" s="257"/>
      <c r="K39" s="245">
        <f t="shared" si="2"/>
        <v>50</v>
      </c>
      <c r="L39" s="246">
        <f t="shared" si="3"/>
        <v>50</v>
      </c>
      <c r="M39" s="247"/>
      <c r="N39" s="244"/>
      <c r="O39" s="236"/>
      <c r="P39" s="244"/>
      <c r="Q39" s="230"/>
      <c r="S39" s="268"/>
      <c r="T39" s="262"/>
      <c r="U39" s="268"/>
      <c r="V39" s="244"/>
    </row>
    <row r="40" spans="1:25" ht="18" customHeight="1" thickBot="1">
      <c r="A40" s="249"/>
      <c r="B40" s="250" t="s">
        <v>547</v>
      </c>
      <c r="C40" s="250" t="s">
        <v>175</v>
      </c>
      <c r="D40" s="240">
        <v>2</v>
      </c>
      <c r="E40" s="253">
        <v>20</v>
      </c>
      <c r="F40" s="257">
        <v>30</v>
      </c>
      <c r="G40" s="257"/>
      <c r="H40" s="257"/>
      <c r="I40" s="257"/>
      <c r="J40" s="260"/>
      <c r="K40" s="245">
        <f t="shared" si="2"/>
        <v>50</v>
      </c>
      <c r="L40" s="246">
        <f t="shared" si="3"/>
        <v>25</v>
      </c>
      <c r="M40" s="247"/>
      <c r="N40" s="231"/>
      <c r="O40" s="236"/>
      <c r="P40" s="231"/>
      <c r="Q40" s="231"/>
      <c r="R40" s="231"/>
      <c r="S40" s="268"/>
      <c r="T40" s="244"/>
      <c r="U40" s="268"/>
      <c r="V40" s="244"/>
    </row>
    <row r="41" spans="1:25" ht="18" customHeight="1" thickBot="1">
      <c r="A41" s="249"/>
      <c r="B41" s="250" t="s">
        <v>548</v>
      </c>
      <c r="C41" s="250" t="s">
        <v>549</v>
      </c>
      <c r="D41" s="240">
        <v>2</v>
      </c>
      <c r="E41" s="253">
        <v>20</v>
      </c>
      <c r="F41" s="264">
        <v>30</v>
      </c>
      <c r="G41" s="264"/>
      <c r="H41" s="264"/>
      <c r="I41" s="264"/>
      <c r="J41" s="244"/>
      <c r="K41" s="245">
        <f t="shared" si="2"/>
        <v>50</v>
      </c>
      <c r="L41" s="246">
        <f t="shared" si="3"/>
        <v>25</v>
      </c>
      <c r="M41" s="247"/>
      <c r="O41" s="236"/>
      <c r="P41" s="231"/>
      <c r="Q41" s="231"/>
      <c r="R41" s="231"/>
      <c r="S41" s="268"/>
      <c r="T41" s="244"/>
      <c r="U41" s="268"/>
      <c r="V41" s="244"/>
    </row>
    <row r="42" spans="1:25" ht="18" customHeight="1" thickBot="1">
      <c r="A42" s="249"/>
      <c r="B42" s="250" t="s">
        <v>339</v>
      </c>
      <c r="C42" s="250" t="s">
        <v>550</v>
      </c>
      <c r="D42" s="240">
        <v>1</v>
      </c>
      <c r="E42" s="253"/>
      <c r="F42" s="257">
        <v>50</v>
      </c>
      <c r="G42" s="257"/>
      <c r="H42" s="257"/>
      <c r="I42" s="257"/>
      <c r="K42" s="245">
        <f t="shared" si="2"/>
        <v>50</v>
      </c>
      <c r="L42" s="246">
        <f t="shared" si="3"/>
        <v>50</v>
      </c>
      <c r="M42" s="247"/>
      <c r="O42" s="236"/>
      <c r="Q42" s="230"/>
      <c r="S42" s="268"/>
      <c r="T42" s="244"/>
      <c r="U42" s="268"/>
      <c r="V42" s="244"/>
    </row>
    <row r="43" spans="1:25" ht="18" customHeight="1" thickBot="1">
      <c r="A43" s="249"/>
      <c r="B43" s="270" t="s">
        <v>178</v>
      </c>
      <c r="C43" s="270" t="s">
        <v>550</v>
      </c>
      <c r="D43" s="240">
        <v>1</v>
      </c>
      <c r="E43" s="253"/>
      <c r="F43" s="257">
        <v>50</v>
      </c>
      <c r="G43" s="257"/>
      <c r="H43" s="257"/>
      <c r="I43" s="257"/>
      <c r="J43" s="260"/>
      <c r="K43" s="245">
        <f t="shared" si="2"/>
        <v>50</v>
      </c>
      <c r="L43" s="246">
        <f t="shared" si="3"/>
        <v>50</v>
      </c>
      <c r="M43" s="247"/>
      <c r="O43" s="236"/>
      <c r="P43" s="231"/>
      <c r="Q43" s="231"/>
      <c r="R43" s="231"/>
      <c r="S43" s="268"/>
      <c r="T43" s="244"/>
      <c r="U43" s="268"/>
      <c r="V43" s="244"/>
    </row>
    <row r="44" spans="1:25" ht="18" customHeight="1" thickBot="1">
      <c r="A44" s="249"/>
      <c r="B44" s="271" t="s">
        <v>379</v>
      </c>
      <c r="C44" s="271" t="s">
        <v>551</v>
      </c>
      <c r="D44" s="240">
        <v>1</v>
      </c>
      <c r="E44" s="266"/>
      <c r="F44" s="258"/>
      <c r="G44" s="258"/>
      <c r="H44" s="258"/>
      <c r="I44" s="272">
        <v>50</v>
      </c>
      <c r="J44" s="260"/>
      <c r="K44" s="245">
        <f t="shared" si="2"/>
        <v>50</v>
      </c>
      <c r="L44" s="246">
        <f t="shared" si="3"/>
        <v>50</v>
      </c>
      <c r="M44" s="247"/>
      <c r="O44" s="236"/>
      <c r="P44" s="231"/>
      <c r="Q44" s="231"/>
      <c r="R44" s="231"/>
      <c r="S44" s="268"/>
      <c r="T44" s="244"/>
      <c r="U44" s="268"/>
      <c r="V44" s="244"/>
    </row>
    <row r="45" spans="1:25" ht="18" customHeight="1" thickBot="1">
      <c r="A45" s="249"/>
      <c r="B45" s="250" t="s">
        <v>172</v>
      </c>
      <c r="C45" s="250" t="s">
        <v>541</v>
      </c>
      <c r="D45" s="240">
        <v>2</v>
      </c>
      <c r="E45" s="253">
        <v>24</v>
      </c>
      <c r="F45" s="257">
        <v>25</v>
      </c>
      <c r="G45" s="257"/>
      <c r="H45" s="257"/>
      <c r="I45" s="257"/>
      <c r="J45" s="260"/>
      <c r="K45" s="245">
        <f t="shared" si="2"/>
        <v>49</v>
      </c>
      <c r="L45" s="246">
        <f t="shared" si="3"/>
        <v>24.5</v>
      </c>
      <c r="M45" s="247"/>
      <c r="O45" s="236"/>
      <c r="P45" s="231"/>
      <c r="Q45" s="231"/>
      <c r="R45" s="231"/>
      <c r="S45" s="247"/>
      <c r="T45" s="244"/>
      <c r="U45" s="244"/>
      <c r="V45" s="244"/>
    </row>
    <row r="46" spans="1:25" ht="18" customHeight="1" thickBot="1">
      <c r="A46" s="249"/>
      <c r="B46" s="250" t="s">
        <v>179</v>
      </c>
      <c r="C46" s="250" t="s">
        <v>538</v>
      </c>
      <c r="D46" s="240">
        <v>2</v>
      </c>
      <c r="E46" s="253">
        <v>20</v>
      </c>
      <c r="F46" s="257">
        <v>29</v>
      </c>
      <c r="G46" s="257"/>
      <c r="H46" s="257"/>
      <c r="I46" s="257"/>
      <c r="J46" s="244"/>
      <c r="K46" s="245">
        <f t="shared" si="2"/>
        <v>49</v>
      </c>
      <c r="L46" s="246">
        <f t="shared" si="3"/>
        <v>24.5</v>
      </c>
      <c r="O46" s="236"/>
      <c r="P46" s="231"/>
      <c r="Q46" s="231"/>
      <c r="R46" s="231"/>
      <c r="S46" s="247"/>
      <c r="T46" s="244"/>
      <c r="U46" s="244"/>
      <c r="V46" s="244"/>
    </row>
    <row r="47" spans="1:25" ht="18" customHeight="1" thickBot="1">
      <c r="A47" s="249"/>
      <c r="B47" s="250" t="s">
        <v>552</v>
      </c>
      <c r="C47" s="250" t="s">
        <v>183</v>
      </c>
      <c r="D47" s="240">
        <v>1</v>
      </c>
      <c r="E47" s="253"/>
      <c r="F47" s="257"/>
      <c r="G47" s="257"/>
      <c r="H47" s="257">
        <v>47</v>
      </c>
      <c r="I47" s="257"/>
      <c r="J47" s="260"/>
      <c r="K47" s="245">
        <f t="shared" si="2"/>
        <v>47</v>
      </c>
      <c r="L47" s="246">
        <f t="shared" si="3"/>
        <v>47</v>
      </c>
      <c r="M47" s="247"/>
      <c r="O47" s="236"/>
      <c r="Q47" s="230"/>
      <c r="S47" s="247"/>
      <c r="T47" s="244"/>
      <c r="U47" s="244"/>
      <c r="V47" s="244"/>
    </row>
    <row r="48" spans="1:25" ht="18" customHeight="1" thickBot="1">
      <c r="A48" s="249"/>
      <c r="B48" s="250" t="s">
        <v>343</v>
      </c>
      <c r="C48" s="250" t="s">
        <v>173</v>
      </c>
      <c r="D48" s="240">
        <v>1</v>
      </c>
      <c r="E48" s="253"/>
      <c r="F48" s="257"/>
      <c r="G48" s="257">
        <v>47</v>
      </c>
      <c r="H48" s="257"/>
      <c r="I48" s="257"/>
      <c r="K48" s="245">
        <f t="shared" si="2"/>
        <v>47</v>
      </c>
      <c r="L48" s="246">
        <f t="shared" si="3"/>
        <v>47</v>
      </c>
      <c r="M48" s="247"/>
      <c r="O48" s="236"/>
      <c r="P48" s="231"/>
      <c r="Q48" s="231"/>
      <c r="R48" s="231"/>
      <c r="S48" s="247"/>
      <c r="T48" s="244"/>
      <c r="U48" s="244"/>
      <c r="V48" s="259"/>
      <c r="W48" s="259"/>
      <c r="X48" s="259"/>
      <c r="Y48" s="247"/>
    </row>
    <row r="49" spans="1:25" ht="18" customHeight="1" thickBot="1">
      <c r="A49" s="249"/>
      <c r="B49" s="250" t="s">
        <v>553</v>
      </c>
      <c r="C49" s="250" t="s">
        <v>554</v>
      </c>
      <c r="D49" s="240">
        <v>2</v>
      </c>
      <c r="E49" s="253">
        <v>20</v>
      </c>
      <c r="F49" s="257">
        <v>26</v>
      </c>
      <c r="G49" s="257"/>
      <c r="H49" s="257"/>
      <c r="I49" s="257"/>
      <c r="J49" s="260"/>
      <c r="K49" s="245">
        <f t="shared" si="2"/>
        <v>46</v>
      </c>
      <c r="L49" s="246">
        <f t="shared" si="3"/>
        <v>23</v>
      </c>
      <c r="M49" s="247"/>
      <c r="O49" s="236"/>
      <c r="P49" s="231"/>
      <c r="Q49" s="231"/>
      <c r="R49" s="231"/>
      <c r="S49" s="247"/>
    </row>
    <row r="50" spans="1:25" ht="18" customHeight="1" thickBot="1">
      <c r="A50" s="249"/>
      <c r="B50" s="250" t="s">
        <v>555</v>
      </c>
      <c r="C50" s="250" t="s">
        <v>556</v>
      </c>
      <c r="D50" s="240">
        <v>1</v>
      </c>
      <c r="E50" s="253"/>
      <c r="F50" s="257"/>
      <c r="G50" s="257"/>
      <c r="H50" s="257">
        <v>45</v>
      </c>
      <c r="I50" s="257"/>
      <c r="J50" s="260"/>
      <c r="K50" s="245">
        <f t="shared" si="2"/>
        <v>45</v>
      </c>
      <c r="L50" s="246">
        <f t="shared" si="3"/>
        <v>45</v>
      </c>
      <c r="M50" s="247"/>
      <c r="O50" s="236"/>
      <c r="P50" s="231"/>
      <c r="Q50" s="231"/>
      <c r="R50" s="231"/>
      <c r="S50" s="247"/>
      <c r="V50" s="259"/>
      <c r="W50" s="259"/>
      <c r="X50" s="259"/>
      <c r="Y50" s="247"/>
    </row>
    <row r="51" spans="1:25" ht="18" customHeight="1" thickBot="1">
      <c r="A51" s="249"/>
      <c r="B51" s="250" t="s">
        <v>557</v>
      </c>
      <c r="C51" s="250" t="s">
        <v>558</v>
      </c>
      <c r="D51" s="240">
        <v>2</v>
      </c>
      <c r="E51" s="253">
        <v>22</v>
      </c>
      <c r="F51" s="242">
        <v>23</v>
      </c>
      <c r="G51" s="242"/>
      <c r="H51" s="242"/>
      <c r="I51" s="242"/>
      <c r="K51" s="245">
        <f t="shared" si="2"/>
        <v>45</v>
      </c>
      <c r="L51" s="246">
        <f t="shared" si="3"/>
        <v>22.5</v>
      </c>
      <c r="M51" s="247"/>
      <c r="O51" s="236"/>
      <c r="P51" s="231"/>
      <c r="Q51" s="231"/>
      <c r="R51" s="231"/>
      <c r="S51" s="247"/>
      <c r="V51" s="259"/>
      <c r="W51" s="259"/>
      <c r="X51" s="259"/>
      <c r="Y51" s="231"/>
    </row>
    <row r="52" spans="1:25" ht="18" customHeight="1" thickBot="1">
      <c r="A52" s="249"/>
      <c r="B52" s="270" t="s">
        <v>559</v>
      </c>
      <c r="C52" s="270" t="s">
        <v>298</v>
      </c>
      <c r="D52" s="240">
        <v>1</v>
      </c>
      <c r="E52" s="253"/>
      <c r="F52" s="257">
        <v>45</v>
      </c>
      <c r="G52" s="257"/>
      <c r="H52" s="257"/>
      <c r="I52" s="257"/>
      <c r="K52" s="245">
        <f t="shared" si="2"/>
        <v>45</v>
      </c>
      <c r="L52" s="246">
        <f t="shared" si="3"/>
        <v>45</v>
      </c>
      <c r="M52" s="247"/>
      <c r="O52" s="236"/>
      <c r="P52" s="231"/>
      <c r="Q52" s="231"/>
      <c r="R52" s="231"/>
      <c r="S52" s="247"/>
      <c r="V52" s="259"/>
      <c r="W52" s="259"/>
      <c r="X52" s="259"/>
      <c r="Y52" s="231"/>
    </row>
    <row r="53" spans="1:25" ht="18" customHeight="1" thickBot="1">
      <c r="A53" s="249"/>
      <c r="B53" s="250" t="s">
        <v>280</v>
      </c>
      <c r="C53" s="250" t="s">
        <v>248</v>
      </c>
      <c r="D53" s="240">
        <v>1</v>
      </c>
      <c r="E53" s="253"/>
      <c r="F53" s="258"/>
      <c r="G53" s="258">
        <v>45</v>
      </c>
      <c r="H53" s="258"/>
      <c r="I53" s="258"/>
      <c r="K53" s="245">
        <f t="shared" si="2"/>
        <v>45</v>
      </c>
      <c r="L53" s="246">
        <f t="shared" si="3"/>
        <v>45</v>
      </c>
      <c r="M53" s="247"/>
      <c r="O53" s="236"/>
      <c r="P53" s="231"/>
      <c r="Q53" s="231"/>
      <c r="R53" s="231"/>
      <c r="S53" s="247"/>
      <c r="V53" s="259"/>
      <c r="W53" s="259"/>
      <c r="X53" s="259"/>
      <c r="Y53" s="231"/>
    </row>
    <row r="54" spans="1:25" ht="18" customHeight="1" thickBot="1">
      <c r="A54" s="249"/>
      <c r="B54" s="270" t="s">
        <v>345</v>
      </c>
      <c r="C54" s="270" t="s">
        <v>232</v>
      </c>
      <c r="D54" s="240">
        <v>1</v>
      </c>
      <c r="E54" s="251">
        <v>44</v>
      </c>
      <c r="F54" s="258"/>
      <c r="G54" s="258"/>
      <c r="H54" s="258"/>
      <c r="I54" s="258"/>
      <c r="K54" s="245">
        <f t="shared" si="2"/>
        <v>44</v>
      </c>
      <c r="L54" s="246">
        <f t="shared" si="3"/>
        <v>44</v>
      </c>
      <c r="M54" s="247"/>
      <c r="O54" s="236"/>
      <c r="P54" s="231"/>
      <c r="Q54" s="231"/>
      <c r="R54" s="231"/>
      <c r="S54" s="247"/>
      <c r="V54" s="259"/>
      <c r="W54" s="259"/>
      <c r="X54" s="259"/>
      <c r="Y54" s="231"/>
    </row>
    <row r="55" spans="1:25" ht="18" customHeight="1" thickBot="1">
      <c r="A55" s="249"/>
      <c r="B55" s="250" t="s">
        <v>560</v>
      </c>
      <c r="C55" s="250" t="s">
        <v>375</v>
      </c>
      <c r="D55" s="240">
        <v>1</v>
      </c>
      <c r="E55" s="253"/>
      <c r="F55" s="257"/>
      <c r="G55" s="257"/>
      <c r="H55" s="257">
        <v>43</v>
      </c>
      <c r="I55" s="257"/>
      <c r="K55" s="245">
        <f t="shared" si="2"/>
        <v>43</v>
      </c>
      <c r="L55" s="246">
        <f t="shared" si="3"/>
        <v>43</v>
      </c>
      <c r="M55" s="247"/>
      <c r="O55" s="236"/>
      <c r="P55" s="231"/>
      <c r="Q55" s="231"/>
      <c r="R55" s="231"/>
      <c r="S55" s="247"/>
      <c r="V55" s="259"/>
      <c r="W55" s="259"/>
      <c r="X55" s="259"/>
      <c r="Y55" s="231"/>
    </row>
    <row r="56" spans="1:25" ht="18" customHeight="1" thickBot="1">
      <c r="A56" s="249"/>
      <c r="B56" s="250" t="s">
        <v>561</v>
      </c>
      <c r="C56" s="250" t="s">
        <v>222</v>
      </c>
      <c r="D56" s="240">
        <v>2</v>
      </c>
      <c r="E56" s="253">
        <v>20</v>
      </c>
      <c r="F56" s="264">
        <v>23</v>
      </c>
      <c r="G56" s="264"/>
      <c r="H56" s="264"/>
      <c r="I56" s="264"/>
      <c r="K56" s="245">
        <f t="shared" si="2"/>
        <v>43</v>
      </c>
      <c r="L56" s="246">
        <f t="shared" si="3"/>
        <v>21.5</v>
      </c>
      <c r="M56" s="247"/>
      <c r="O56" s="236"/>
      <c r="P56" s="231"/>
      <c r="Q56" s="231"/>
      <c r="R56" s="231"/>
      <c r="S56" s="247"/>
      <c r="V56" s="259"/>
      <c r="W56" s="259"/>
      <c r="X56" s="259"/>
      <c r="Y56" s="231"/>
    </row>
    <row r="57" spans="1:25" ht="18" customHeight="1" thickBot="1">
      <c r="A57" s="249"/>
      <c r="B57" s="250" t="s">
        <v>490</v>
      </c>
      <c r="C57" s="250" t="s">
        <v>491</v>
      </c>
      <c r="D57" s="240">
        <v>1</v>
      </c>
      <c r="E57" s="253"/>
      <c r="F57" s="264">
        <v>43</v>
      </c>
      <c r="G57" s="264"/>
      <c r="H57" s="264"/>
      <c r="I57" s="264"/>
      <c r="K57" s="245">
        <f t="shared" si="2"/>
        <v>43</v>
      </c>
      <c r="L57" s="246">
        <f t="shared" si="3"/>
        <v>43</v>
      </c>
      <c r="M57" s="247"/>
      <c r="O57" s="236"/>
      <c r="P57" s="231"/>
      <c r="Q57" s="231"/>
      <c r="R57" s="231"/>
      <c r="S57" s="247"/>
      <c r="V57" s="259"/>
      <c r="W57" s="259"/>
      <c r="X57" s="259"/>
      <c r="Y57" s="231"/>
    </row>
    <row r="58" spans="1:25" ht="18" customHeight="1" thickBot="1">
      <c r="A58" s="249"/>
      <c r="B58" s="250" t="s">
        <v>562</v>
      </c>
      <c r="C58" s="250" t="s">
        <v>491</v>
      </c>
      <c r="D58" s="240">
        <v>1</v>
      </c>
      <c r="E58" s="253"/>
      <c r="F58" s="258">
        <v>43</v>
      </c>
      <c r="G58" s="258"/>
      <c r="H58" s="258"/>
      <c r="I58" s="258"/>
      <c r="K58" s="245">
        <f t="shared" si="2"/>
        <v>43</v>
      </c>
      <c r="L58" s="246">
        <f t="shared" si="3"/>
        <v>43</v>
      </c>
      <c r="M58" s="247"/>
      <c r="O58" s="236"/>
      <c r="P58" s="231"/>
      <c r="Q58" s="231"/>
      <c r="R58" s="231"/>
      <c r="S58" s="247"/>
      <c r="V58" s="259"/>
      <c r="W58" s="259"/>
      <c r="X58" s="259"/>
      <c r="Y58" s="231"/>
    </row>
    <row r="59" spans="1:25" ht="18" customHeight="1" thickBot="1">
      <c r="A59" s="249"/>
      <c r="B59" s="250" t="s">
        <v>419</v>
      </c>
      <c r="C59" s="250" t="s">
        <v>541</v>
      </c>
      <c r="D59" s="240">
        <v>2</v>
      </c>
      <c r="E59" s="253">
        <v>20</v>
      </c>
      <c r="F59" s="258">
        <v>22</v>
      </c>
      <c r="G59" s="258"/>
      <c r="H59" s="258"/>
      <c r="I59" s="258"/>
      <c r="K59" s="245">
        <f t="shared" si="2"/>
        <v>42</v>
      </c>
      <c r="L59" s="246">
        <f t="shared" si="3"/>
        <v>21</v>
      </c>
      <c r="M59" s="247"/>
      <c r="O59" s="236"/>
      <c r="P59" s="231"/>
      <c r="Q59" s="231"/>
      <c r="R59" s="231"/>
      <c r="S59" s="247"/>
      <c r="V59" s="259"/>
      <c r="W59" s="259"/>
      <c r="X59" s="259"/>
      <c r="Y59" s="231"/>
    </row>
    <row r="60" spans="1:25" ht="18" customHeight="1" thickBot="1">
      <c r="A60" s="249"/>
      <c r="B60" s="250" t="s">
        <v>563</v>
      </c>
      <c r="C60" s="250" t="s">
        <v>564</v>
      </c>
      <c r="D60" s="240">
        <v>1</v>
      </c>
      <c r="E60" s="253"/>
      <c r="F60" s="257"/>
      <c r="G60" s="257"/>
      <c r="H60" s="257">
        <v>41</v>
      </c>
      <c r="I60" s="257"/>
      <c r="K60" s="245">
        <f t="shared" si="2"/>
        <v>41</v>
      </c>
      <c r="L60" s="246">
        <f t="shared" si="3"/>
        <v>41</v>
      </c>
      <c r="M60" s="247"/>
      <c r="O60" s="236"/>
      <c r="P60" s="231"/>
      <c r="Q60" s="231"/>
      <c r="R60" s="231"/>
      <c r="S60" s="247"/>
      <c r="V60" s="259"/>
      <c r="W60" s="259"/>
      <c r="X60" s="259"/>
      <c r="Y60" s="231"/>
    </row>
    <row r="61" spans="1:25" ht="18" customHeight="1" thickBot="1">
      <c r="A61" s="249"/>
      <c r="B61" s="250" t="s">
        <v>565</v>
      </c>
      <c r="C61" s="250" t="s">
        <v>566</v>
      </c>
      <c r="D61" s="240">
        <v>1</v>
      </c>
      <c r="E61" s="253"/>
      <c r="F61" s="257"/>
      <c r="G61" s="257">
        <v>41</v>
      </c>
      <c r="H61" s="257"/>
      <c r="I61" s="257"/>
      <c r="K61" s="245">
        <f t="shared" si="2"/>
        <v>41</v>
      </c>
      <c r="L61" s="246">
        <f t="shared" si="3"/>
        <v>41</v>
      </c>
      <c r="M61" s="247"/>
      <c r="O61" s="236"/>
      <c r="P61" s="231"/>
      <c r="Q61" s="231"/>
      <c r="R61" s="231"/>
      <c r="S61" s="247"/>
      <c r="V61" s="259"/>
      <c r="W61" s="259"/>
      <c r="X61" s="259"/>
      <c r="Y61" s="231"/>
    </row>
    <row r="62" spans="1:25" ht="18" customHeight="1" thickBot="1">
      <c r="A62" s="249"/>
      <c r="B62" s="250" t="s">
        <v>409</v>
      </c>
      <c r="C62" s="250" t="s">
        <v>567</v>
      </c>
      <c r="D62" s="240">
        <v>1</v>
      </c>
      <c r="E62" s="253"/>
      <c r="F62" s="257">
        <v>41</v>
      </c>
      <c r="G62" s="257"/>
      <c r="H62" s="257"/>
      <c r="I62" s="257"/>
      <c r="J62" s="244"/>
      <c r="K62" s="245">
        <f t="shared" si="2"/>
        <v>41</v>
      </c>
      <c r="L62" s="246">
        <f t="shared" si="3"/>
        <v>41</v>
      </c>
      <c r="M62" s="247"/>
      <c r="O62" s="236"/>
      <c r="P62" s="231"/>
      <c r="Q62" s="231"/>
      <c r="R62" s="231"/>
      <c r="S62" s="247"/>
      <c r="V62" s="259"/>
      <c r="W62" s="259"/>
      <c r="X62" s="259"/>
      <c r="Y62" s="231"/>
    </row>
    <row r="63" spans="1:25" ht="18" customHeight="1" thickBot="1">
      <c r="A63" s="249"/>
      <c r="B63" s="250" t="s">
        <v>172</v>
      </c>
      <c r="C63" s="250" t="s">
        <v>567</v>
      </c>
      <c r="D63" s="240">
        <v>1</v>
      </c>
      <c r="E63" s="253"/>
      <c r="F63" s="257">
        <v>41</v>
      </c>
      <c r="G63" s="257"/>
      <c r="H63" s="257"/>
      <c r="I63" s="257"/>
      <c r="K63" s="245">
        <f t="shared" si="2"/>
        <v>41</v>
      </c>
      <c r="L63" s="246">
        <f t="shared" si="3"/>
        <v>41</v>
      </c>
      <c r="M63" s="247"/>
      <c r="O63" s="236"/>
      <c r="P63" s="231"/>
      <c r="Q63" s="231"/>
      <c r="R63" s="231"/>
      <c r="S63" s="247"/>
      <c r="V63" s="259"/>
      <c r="W63" s="259"/>
      <c r="X63" s="259"/>
      <c r="Y63" s="231"/>
    </row>
    <row r="64" spans="1:25" ht="18" customHeight="1" thickBot="1">
      <c r="A64" s="240"/>
      <c r="B64" s="273" t="s">
        <v>433</v>
      </c>
      <c r="C64" s="273" t="s">
        <v>568</v>
      </c>
      <c r="D64" s="240">
        <v>1</v>
      </c>
      <c r="E64" s="274"/>
      <c r="F64" s="252"/>
      <c r="G64" s="252"/>
      <c r="H64" s="252"/>
      <c r="I64" s="252">
        <v>41</v>
      </c>
      <c r="J64" s="262"/>
      <c r="K64" s="245">
        <f t="shared" si="2"/>
        <v>41</v>
      </c>
      <c r="L64" s="246">
        <f t="shared" si="3"/>
        <v>41</v>
      </c>
      <c r="M64" s="247"/>
      <c r="O64" s="236"/>
      <c r="P64" s="231"/>
      <c r="Q64" s="231"/>
      <c r="R64" s="231"/>
      <c r="S64" s="247"/>
      <c r="V64" s="259"/>
      <c r="W64" s="259"/>
      <c r="X64" s="259"/>
      <c r="Y64" s="231"/>
    </row>
    <row r="65" spans="1:25" ht="18" customHeight="1" thickBot="1">
      <c r="A65" s="249"/>
      <c r="B65" s="250" t="s">
        <v>312</v>
      </c>
      <c r="C65" s="250" t="s">
        <v>383</v>
      </c>
      <c r="D65" s="240">
        <v>1</v>
      </c>
      <c r="E65" s="253"/>
      <c r="F65" s="257"/>
      <c r="G65" s="257"/>
      <c r="H65" s="257">
        <v>40</v>
      </c>
      <c r="I65" s="257"/>
      <c r="K65" s="245">
        <f t="shared" si="2"/>
        <v>40</v>
      </c>
      <c r="L65" s="246">
        <f t="shared" si="3"/>
        <v>40</v>
      </c>
      <c r="M65" s="247"/>
      <c r="O65" s="236"/>
      <c r="P65" s="231"/>
      <c r="Q65" s="231"/>
      <c r="R65" s="231"/>
      <c r="S65" s="247"/>
      <c r="V65" s="259"/>
      <c r="W65" s="259"/>
      <c r="X65" s="259"/>
      <c r="Y65" s="231"/>
    </row>
    <row r="66" spans="1:25" ht="18" customHeight="1" thickBot="1">
      <c r="A66" s="249"/>
      <c r="B66" s="250" t="s">
        <v>569</v>
      </c>
      <c r="C66" s="250" t="s">
        <v>380</v>
      </c>
      <c r="D66" s="240">
        <v>1</v>
      </c>
      <c r="E66" s="253"/>
      <c r="F66" s="257"/>
      <c r="G66" s="257">
        <v>40</v>
      </c>
      <c r="H66" s="257"/>
      <c r="I66" s="257"/>
      <c r="K66" s="245">
        <f t="shared" si="2"/>
        <v>40</v>
      </c>
      <c r="L66" s="246">
        <f t="shared" si="3"/>
        <v>40</v>
      </c>
      <c r="M66" s="247"/>
      <c r="O66" s="236"/>
      <c r="P66" s="231"/>
      <c r="Q66" s="231"/>
      <c r="R66" s="231"/>
      <c r="S66" s="247"/>
      <c r="V66" s="259"/>
      <c r="W66" s="259"/>
      <c r="X66" s="259"/>
      <c r="Y66" s="231"/>
    </row>
    <row r="67" spans="1:25" ht="18" customHeight="1" thickBot="1">
      <c r="A67" s="249"/>
      <c r="B67" s="250" t="s">
        <v>291</v>
      </c>
      <c r="C67" s="250" t="s">
        <v>522</v>
      </c>
      <c r="D67" s="240">
        <v>1</v>
      </c>
      <c r="E67" s="251">
        <v>40</v>
      </c>
      <c r="F67" s="258"/>
      <c r="G67" s="258"/>
      <c r="H67" s="258"/>
      <c r="I67" s="258"/>
      <c r="K67" s="245">
        <f t="shared" si="2"/>
        <v>40</v>
      </c>
      <c r="L67" s="246">
        <f t="shared" si="3"/>
        <v>40</v>
      </c>
      <c r="O67" s="236"/>
      <c r="P67" s="231"/>
      <c r="Q67" s="231"/>
      <c r="R67" s="231"/>
      <c r="S67" s="268"/>
    </row>
    <row r="68" spans="1:25" ht="18" customHeight="1" thickBot="1">
      <c r="A68" s="249"/>
      <c r="B68" s="250" t="s">
        <v>570</v>
      </c>
      <c r="C68" s="250" t="s">
        <v>541</v>
      </c>
      <c r="D68" s="240">
        <v>1</v>
      </c>
      <c r="E68" s="253"/>
      <c r="F68" s="252">
        <v>40</v>
      </c>
      <c r="G68" s="252"/>
      <c r="H68" s="252"/>
      <c r="I68" s="252"/>
      <c r="J68" s="260"/>
      <c r="K68" s="245">
        <f t="shared" si="2"/>
        <v>40</v>
      </c>
      <c r="L68" s="246">
        <f t="shared" si="3"/>
        <v>40</v>
      </c>
      <c r="O68" s="236"/>
      <c r="P68" s="231"/>
      <c r="Q68" s="231"/>
      <c r="R68" s="231"/>
      <c r="S68" s="268"/>
    </row>
    <row r="69" spans="1:25" ht="18" customHeight="1" thickBot="1">
      <c r="A69" s="249"/>
      <c r="B69" s="250" t="s">
        <v>247</v>
      </c>
      <c r="C69" s="250" t="s">
        <v>571</v>
      </c>
      <c r="D69" s="240">
        <v>1</v>
      </c>
      <c r="E69" s="253"/>
      <c r="F69" s="252">
        <v>40</v>
      </c>
      <c r="G69" s="252"/>
      <c r="H69" s="252"/>
      <c r="I69" s="252"/>
      <c r="K69" s="245">
        <f t="shared" ref="K69:K100" si="4">SUM(E69:I69)</f>
        <v>40</v>
      </c>
      <c r="L69" s="246">
        <f t="shared" ref="L69:L100" si="5">SUM(E69:I69)/D69</f>
        <v>40</v>
      </c>
      <c r="M69" s="247"/>
      <c r="O69" s="236"/>
      <c r="P69" s="231"/>
      <c r="Q69" s="231"/>
      <c r="R69" s="231"/>
      <c r="S69" s="268"/>
    </row>
    <row r="70" spans="1:25" ht="18" customHeight="1" thickBot="1">
      <c r="A70" s="249"/>
      <c r="B70" s="250" t="s">
        <v>572</v>
      </c>
      <c r="C70" s="250" t="s">
        <v>201</v>
      </c>
      <c r="D70" s="240">
        <v>1</v>
      </c>
      <c r="E70" s="253"/>
      <c r="F70" s="257"/>
      <c r="G70" s="257"/>
      <c r="H70" s="257"/>
      <c r="I70" s="257">
        <v>40</v>
      </c>
      <c r="K70" s="245">
        <f t="shared" si="4"/>
        <v>40</v>
      </c>
      <c r="L70" s="246">
        <f t="shared" si="5"/>
        <v>40</v>
      </c>
      <c r="M70" s="247"/>
      <c r="O70" s="236"/>
      <c r="P70" s="231"/>
      <c r="Q70" s="231"/>
      <c r="R70" s="231"/>
      <c r="S70" s="268"/>
      <c r="V70" s="259"/>
      <c r="W70" s="259"/>
      <c r="X70" s="259"/>
      <c r="Y70" s="247"/>
    </row>
    <row r="71" spans="1:25" ht="18" customHeight="1" thickBot="1">
      <c r="A71" s="240"/>
      <c r="B71" s="273" t="s">
        <v>223</v>
      </c>
      <c r="C71" s="273" t="s">
        <v>435</v>
      </c>
      <c r="D71" s="240">
        <v>1</v>
      </c>
      <c r="E71" s="274"/>
      <c r="F71" s="252"/>
      <c r="G71" s="252"/>
      <c r="H71" s="252"/>
      <c r="I71" s="252">
        <v>40</v>
      </c>
      <c r="J71" s="262"/>
      <c r="K71" s="245">
        <f t="shared" si="4"/>
        <v>40</v>
      </c>
      <c r="L71" s="246">
        <f t="shared" si="5"/>
        <v>40</v>
      </c>
      <c r="M71" s="247"/>
      <c r="O71" s="236"/>
      <c r="P71" s="231"/>
      <c r="Q71" s="231"/>
      <c r="R71" s="231"/>
      <c r="S71" s="268"/>
    </row>
    <row r="72" spans="1:25" ht="18" customHeight="1" thickBot="1">
      <c r="A72" s="249"/>
      <c r="B72" s="250" t="s">
        <v>573</v>
      </c>
      <c r="C72" s="250" t="s">
        <v>574</v>
      </c>
      <c r="D72" s="240">
        <v>1</v>
      </c>
      <c r="E72" s="253"/>
      <c r="F72" s="257"/>
      <c r="G72" s="257"/>
      <c r="H72" s="257">
        <v>39</v>
      </c>
      <c r="I72" s="257"/>
      <c r="K72" s="245">
        <f t="shared" si="4"/>
        <v>39</v>
      </c>
      <c r="L72" s="246">
        <f t="shared" si="5"/>
        <v>39</v>
      </c>
      <c r="M72" s="247"/>
      <c r="O72" s="236"/>
      <c r="P72" s="231"/>
      <c r="Q72" s="231"/>
      <c r="R72" s="231"/>
      <c r="S72" s="268"/>
    </row>
    <row r="73" spans="1:25" ht="18" customHeight="1" thickBot="1">
      <c r="A73" s="249"/>
      <c r="B73" s="250" t="s">
        <v>575</v>
      </c>
      <c r="C73" s="250" t="s">
        <v>576</v>
      </c>
      <c r="D73" s="240">
        <v>1</v>
      </c>
      <c r="E73" s="253"/>
      <c r="F73" s="257"/>
      <c r="G73" s="257"/>
      <c r="H73" s="257"/>
      <c r="I73" s="257">
        <v>39</v>
      </c>
      <c r="K73" s="245">
        <f t="shared" si="4"/>
        <v>39</v>
      </c>
      <c r="L73" s="246">
        <f t="shared" si="5"/>
        <v>39</v>
      </c>
      <c r="M73" s="247"/>
      <c r="O73" s="236"/>
      <c r="P73" s="231"/>
      <c r="Q73" s="231"/>
      <c r="R73" s="231"/>
      <c r="S73" s="268"/>
      <c r="V73" s="259"/>
      <c r="W73" s="259"/>
      <c r="X73" s="259"/>
      <c r="Y73" s="247"/>
    </row>
    <row r="74" spans="1:25" ht="18" customHeight="1" thickBot="1">
      <c r="A74" s="249"/>
      <c r="B74" s="250" t="s">
        <v>384</v>
      </c>
      <c r="C74" s="250" t="s">
        <v>385</v>
      </c>
      <c r="D74" s="240">
        <v>1</v>
      </c>
      <c r="E74" s="253"/>
      <c r="F74" s="257"/>
      <c r="G74" s="257"/>
      <c r="H74" s="257">
        <v>38</v>
      </c>
      <c r="I74" s="257"/>
      <c r="K74" s="245">
        <f t="shared" si="4"/>
        <v>38</v>
      </c>
      <c r="L74" s="246">
        <f t="shared" si="5"/>
        <v>38</v>
      </c>
      <c r="M74" s="247"/>
      <c r="O74" s="236"/>
      <c r="P74" s="244"/>
      <c r="Q74" s="231"/>
      <c r="R74" s="231"/>
      <c r="S74" s="268"/>
      <c r="V74" s="259"/>
      <c r="W74" s="259"/>
      <c r="X74" s="259"/>
      <c r="Y74" s="247"/>
    </row>
    <row r="75" spans="1:25" ht="18" customHeight="1" thickBot="1">
      <c r="A75" s="249"/>
      <c r="B75" s="250" t="s">
        <v>247</v>
      </c>
      <c r="C75" s="250" t="s">
        <v>577</v>
      </c>
      <c r="D75" s="240">
        <v>1</v>
      </c>
      <c r="E75" s="253"/>
      <c r="F75" s="252">
        <v>38</v>
      </c>
      <c r="G75" s="252"/>
      <c r="H75" s="252"/>
      <c r="I75" s="252"/>
      <c r="K75" s="245">
        <f t="shared" si="4"/>
        <v>38</v>
      </c>
      <c r="L75" s="246">
        <f t="shared" si="5"/>
        <v>38</v>
      </c>
      <c r="O75" s="236"/>
      <c r="P75" s="263"/>
      <c r="Q75" s="244"/>
      <c r="R75" s="231"/>
      <c r="S75" s="268"/>
    </row>
    <row r="76" spans="1:25" ht="18" customHeight="1" thickBot="1">
      <c r="A76" s="249"/>
      <c r="B76" s="271" t="s">
        <v>578</v>
      </c>
      <c r="C76" s="271" t="s">
        <v>579</v>
      </c>
      <c r="D76" s="240">
        <v>1</v>
      </c>
      <c r="E76" s="266"/>
      <c r="F76" s="258">
        <v>38</v>
      </c>
      <c r="G76" s="258"/>
      <c r="H76" s="258"/>
      <c r="I76" s="258"/>
      <c r="K76" s="245">
        <f t="shared" si="4"/>
        <v>38</v>
      </c>
      <c r="L76" s="246">
        <f t="shared" si="5"/>
        <v>38</v>
      </c>
      <c r="O76" s="236"/>
      <c r="R76" s="231"/>
      <c r="S76" s="268"/>
    </row>
    <row r="77" spans="1:25" ht="18" customHeight="1" thickBot="1">
      <c r="A77" s="249"/>
      <c r="B77" s="250" t="s">
        <v>156</v>
      </c>
      <c r="C77" s="250" t="s">
        <v>229</v>
      </c>
      <c r="D77" s="240">
        <v>1</v>
      </c>
      <c r="E77" s="253"/>
      <c r="F77" s="258"/>
      <c r="G77" s="258"/>
      <c r="H77" s="258"/>
      <c r="I77" s="258">
        <v>38</v>
      </c>
      <c r="K77" s="245">
        <f t="shared" si="4"/>
        <v>38</v>
      </c>
      <c r="L77" s="246">
        <f t="shared" si="5"/>
        <v>38</v>
      </c>
      <c r="O77" s="236"/>
      <c r="R77" s="244"/>
      <c r="S77" s="247"/>
    </row>
    <row r="78" spans="1:25" ht="18" customHeight="1" thickBot="1">
      <c r="A78" s="249"/>
      <c r="B78" s="250" t="s">
        <v>580</v>
      </c>
      <c r="C78" s="250" t="s">
        <v>581</v>
      </c>
      <c r="D78" s="240">
        <v>1</v>
      </c>
      <c r="E78" s="253"/>
      <c r="F78" s="257"/>
      <c r="G78" s="257">
        <v>37</v>
      </c>
      <c r="H78" s="257"/>
      <c r="I78" s="257"/>
      <c r="K78" s="245">
        <f t="shared" si="4"/>
        <v>37</v>
      </c>
      <c r="L78" s="246">
        <f t="shared" si="5"/>
        <v>37</v>
      </c>
      <c r="O78" s="236"/>
      <c r="R78" s="244"/>
      <c r="S78" s="247"/>
    </row>
    <row r="79" spans="1:25" ht="18" customHeight="1" thickBot="1">
      <c r="A79" s="249"/>
      <c r="B79" s="273" t="s">
        <v>582</v>
      </c>
      <c r="C79" s="273" t="s">
        <v>583</v>
      </c>
      <c r="D79" s="240">
        <v>1</v>
      </c>
      <c r="E79" s="266"/>
      <c r="F79" s="258">
        <v>37</v>
      </c>
      <c r="G79" s="258"/>
      <c r="H79" s="258"/>
      <c r="I79" s="258"/>
      <c r="K79" s="245">
        <f t="shared" si="4"/>
        <v>37</v>
      </c>
      <c r="L79" s="246">
        <f t="shared" si="5"/>
        <v>37</v>
      </c>
      <c r="O79" s="236"/>
      <c r="R79" s="244"/>
      <c r="S79" s="247"/>
    </row>
    <row r="80" spans="1:25" ht="18" customHeight="1" thickBot="1">
      <c r="A80" s="249"/>
      <c r="B80" s="273" t="s">
        <v>584</v>
      </c>
      <c r="C80" s="273" t="s">
        <v>583</v>
      </c>
      <c r="D80" s="240">
        <v>1</v>
      </c>
      <c r="E80" s="266"/>
      <c r="F80" s="258">
        <v>37</v>
      </c>
      <c r="G80" s="258"/>
      <c r="H80" s="258"/>
      <c r="I80" s="258"/>
      <c r="J80" s="244"/>
      <c r="K80" s="245">
        <f t="shared" si="4"/>
        <v>37</v>
      </c>
      <c r="L80" s="246">
        <f t="shared" si="5"/>
        <v>37</v>
      </c>
      <c r="M80" s="247"/>
      <c r="O80" s="236"/>
      <c r="R80" s="244"/>
      <c r="S80" s="247"/>
    </row>
    <row r="81" spans="1:25" ht="18" customHeight="1" thickBot="1">
      <c r="A81" s="249"/>
      <c r="B81" s="250" t="s">
        <v>585</v>
      </c>
      <c r="C81" s="250" t="s">
        <v>526</v>
      </c>
      <c r="D81" s="240">
        <v>1</v>
      </c>
      <c r="E81" s="253"/>
      <c r="F81" s="257"/>
      <c r="G81" s="257">
        <v>36</v>
      </c>
      <c r="H81" s="257"/>
      <c r="I81" s="257"/>
      <c r="K81" s="245">
        <f t="shared" si="4"/>
        <v>36</v>
      </c>
      <c r="L81" s="246">
        <f t="shared" si="5"/>
        <v>36</v>
      </c>
      <c r="M81" s="247"/>
      <c r="O81" s="236"/>
      <c r="S81" s="247"/>
    </row>
    <row r="82" spans="1:25" ht="18" customHeight="1" thickBot="1">
      <c r="A82" s="249"/>
      <c r="B82" s="265" t="s">
        <v>474</v>
      </c>
      <c r="C82" s="265" t="s">
        <v>586</v>
      </c>
      <c r="D82" s="240">
        <v>1</v>
      </c>
      <c r="E82" s="266"/>
      <c r="F82" s="258">
        <v>36</v>
      </c>
      <c r="G82" s="258"/>
      <c r="H82" s="258"/>
      <c r="I82" s="258"/>
      <c r="J82" s="244"/>
      <c r="K82" s="245">
        <f t="shared" si="4"/>
        <v>36</v>
      </c>
      <c r="L82" s="246">
        <f t="shared" si="5"/>
        <v>36</v>
      </c>
      <c r="M82" s="247"/>
      <c r="O82" s="236"/>
      <c r="S82" s="247"/>
    </row>
    <row r="83" spans="1:25" ht="18" customHeight="1" thickBot="1">
      <c r="A83" s="249"/>
      <c r="B83" s="265" t="s">
        <v>587</v>
      </c>
      <c r="C83" s="265" t="s">
        <v>541</v>
      </c>
      <c r="D83" s="240">
        <v>1</v>
      </c>
      <c r="E83" s="266"/>
      <c r="F83" s="258">
        <v>36</v>
      </c>
      <c r="G83" s="258"/>
      <c r="H83" s="258"/>
      <c r="I83" s="258"/>
      <c r="K83" s="245">
        <f t="shared" si="4"/>
        <v>36</v>
      </c>
      <c r="L83" s="246">
        <f t="shared" si="5"/>
        <v>36</v>
      </c>
      <c r="O83" s="236"/>
      <c r="S83" s="247"/>
    </row>
    <row r="84" spans="1:25" ht="18" customHeight="1" thickBot="1">
      <c r="A84" s="249"/>
      <c r="B84" s="250" t="s">
        <v>588</v>
      </c>
      <c r="C84" s="250" t="s">
        <v>551</v>
      </c>
      <c r="D84" s="240">
        <v>1</v>
      </c>
      <c r="E84" s="253"/>
      <c r="F84" s="258"/>
      <c r="G84" s="258"/>
      <c r="H84" s="258"/>
      <c r="I84" s="258">
        <v>36</v>
      </c>
      <c r="K84" s="245">
        <f t="shared" si="4"/>
        <v>36</v>
      </c>
      <c r="L84" s="246">
        <f t="shared" si="5"/>
        <v>36</v>
      </c>
      <c r="O84" s="236"/>
    </row>
    <row r="85" spans="1:25" ht="18" customHeight="1" thickBot="1">
      <c r="A85" s="249"/>
      <c r="B85" s="250" t="s">
        <v>468</v>
      </c>
      <c r="C85" s="250" t="s">
        <v>173</v>
      </c>
      <c r="D85" s="240">
        <v>1</v>
      </c>
      <c r="E85" s="253"/>
      <c r="F85" s="257"/>
      <c r="G85" s="257">
        <v>35</v>
      </c>
      <c r="H85" s="257"/>
      <c r="I85" s="257"/>
      <c r="K85" s="245">
        <f t="shared" si="4"/>
        <v>35</v>
      </c>
      <c r="L85" s="246">
        <f t="shared" si="5"/>
        <v>35</v>
      </c>
      <c r="O85" s="236"/>
    </row>
    <row r="86" spans="1:25" ht="18" customHeight="1" thickBot="1">
      <c r="A86" s="249"/>
      <c r="B86" s="250" t="s">
        <v>436</v>
      </c>
      <c r="C86" s="250" t="s">
        <v>435</v>
      </c>
      <c r="D86" s="240">
        <v>1</v>
      </c>
      <c r="E86" s="253"/>
      <c r="F86" s="258"/>
      <c r="G86" s="258"/>
      <c r="H86" s="258"/>
      <c r="I86" s="258">
        <v>35</v>
      </c>
      <c r="K86" s="245">
        <f t="shared" si="4"/>
        <v>35</v>
      </c>
      <c r="L86" s="246">
        <f t="shared" si="5"/>
        <v>35</v>
      </c>
      <c r="M86" s="247"/>
      <c r="O86" s="236"/>
      <c r="V86" s="259"/>
      <c r="W86" s="259"/>
      <c r="X86" s="259"/>
      <c r="Y86" s="247"/>
    </row>
    <row r="87" spans="1:25" ht="18" customHeight="1" thickBot="1">
      <c r="A87" s="249"/>
      <c r="B87" s="250" t="s">
        <v>589</v>
      </c>
      <c r="C87" s="250" t="s">
        <v>590</v>
      </c>
      <c r="D87" s="240">
        <v>1</v>
      </c>
      <c r="E87" s="253"/>
      <c r="F87" s="257"/>
      <c r="G87" s="257">
        <v>34</v>
      </c>
      <c r="H87" s="257"/>
      <c r="I87" s="257"/>
      <c r="K87" s="245">
        <f t="shared" si="4"/>
        <v>34</v>
      </c>
      <c r="L87" s="246">
        <f t="shared" si="5"/>
        <v>34</v>
      </c>
      <c r="O87" s="236"/>
    </row>
    <row r="88" spans="1:25" ht="18" customHeight="1" thickBot="1">
      <c r="A88" s="249"/>
      <c r="B88" s="250" t="s">
        <v>416</v>
      </c>
      <c r="C88" s="250" t="s">
        <v>417</v>
      </c>
      <c r="D88" s="240">
        <v>1</v>
      </c>
      <c r="E88" s="253">
        <v>34</v>
      </c>
      <c r="F88" s="257"/>
      <c r="G88" s="257"/>
      <c r="H88" s="257"/>
      <c r="I88" s="257"/>
      <c r="J88" s="244"/>
      <c r="K88" s="245">
        <f t="shared" si="4"/>
        <v>34</v>
      </c>
      <c r="L88" s="246">
        <f t="shared" si="5"/>
        <v>34</v>
      </c>
      <c r="O88" s="236"/>
    </row>
    <row r="89" spans="1:25" ht="18" customHeight="1" thickBot="1">
      <c r="A89" s="249"/>
      <c r="B89" s="250" t="s">
        <v>555</v>
      </c>
      <c r="C89" s="250" t="s">
        <v>591</v>
      </c>
      <c r="D89" s="240">
        <v>1</v>
      </c>
      <c r="E89" s="253">
        <v>34</v>
      </c>
      <c r="F89" s="257"/>
      <c r="G89" s="257"/>
      <c r="H89" s="257"/>
      <c r="I89" s="257"/>
      <c r="K89" s="245">
        <f t="shared" si="4"/>
        <v>34</v>
      </c>
      <c r="L89" s="246">
        <f t="shared" si="5"/>
        <v>34</v>
      </c>
      <c r="O89" s="236"/>
    </row>
    <row r="90" spans="1:25" ht="18" customHeight="1" thickBot="1">
      <c r="A90" s="249"/>
      <c r="B90" s="265" t="s">
        <v>493</v>
      </c>
      <c r="C90" s="265" t="s">
        <v>497</v>
      </c>
      <c r="D90" s="240">
        <v>1</v>
      </c>
      <c r="E90" s="266"/>
      <c r="F90" s="258">
        <v>34</v>
      </c>
      <c r="G90" s="258"/>
      <c r="H90" s="258"/>
      <c r="I90" s="258"/>
      <c r="J90" s="244"/>
      <c r="K90" s="245">
        <f t="shared" si="4"/>
        <v>34</v>
      </c>
      <c r="L90" s="246">
        <f t="shared" si="5"/>
        <v>34</v>
      </c>
      <c r="O90" s="236"/>
    </row>
    <row r="91" spans="1:25" ht="18" customHeight="1" thickBot="1">
      <c r="A91" s="249"/>
      <c r="B91" s="265" t="s">
        <v>498</v>
      </c>
      <c r="C91" s="265" t="s">
        <v>497</v>
      </c>
      <c r="D91" s="240">
        <v>1</v>
      </c>
      <c r="E91" s="266"/>
      <c r="F91" s="252">
        <v>34</v>
      </c>
      <c r="G91" s="252"/>
      <c r="H91" s="252"/>
      <c r="I91" s="252"/>
      <c r="J91" s="244"/>
      <c r="K91" s="245">
        <f t="shared" si="4"/>
        <v>34</v>
      </c>
      <c r="L91" s="246">
        <f t="shared" si="5"/>
        <v>34</v>
      </c>
      <c r="O91" s="236"/>
    </row>
    <row r="92" spans="1:25" ht="18" customHeight="1" thickBot="1">
      <c r="A92" s="249"/>
      <c r="B92" s="265" t="s">
        <v>482</v>
      </c>
      <c r="C92" s="265" t="s">
        <v>592</v>
      </c>
      <c r="D92" s="240">
        <v>1</v>
      </c>
      <c r="E92" s="266"/>
      <c r="F92" s="252">
        <v>34</v>
      </c>
      <c r="G92" s="252"/>
      <c r="H92" s="252"/>
      <c r="I92" s="252"/>
      <c r="K92" s="245">
        <f t="shared" si="4"/>
        <v>34</v>
      </c>
      <c r="L92" s="246">
        <f t="shared" si="5"/>
        <v>34</v>
      </c>
      <c r="O92" s="236"/>
      <c r="Q92" s="230"/>
    </row>
    <row r="93" spans="1:25" ht="18" customHeight="1" thickBot="1">
      <c r="A93" s="249"/>
      <c r="B93" s="265" t="s">
        <v>593</v>
      </c>
      <c r="C93" s="265" t="s">
        <v>592</v>
      </c>
      <c r="D93" s="240">
        <v>1</v>
      </c>
      <c r="E93" s="266"/>
      <c r="F93" s="252">
        <v>34</v>
      </c>
      <c r="G93" s="252"/>
      <c r="H93" s="252"/>
      <c r="I93" s="252"/>
      <c r="K93" s="245">
        <f t="shared" si="4"/>
        <v>34</v>
      </c>
      <c r="L93" s="246">
        <f t="shared" si="5"/>
        <v>34</v>
      </c>
      <c r="O93" s="236"/>
      <c r="Q93" s="230"/>
    </row>
    <row r="94" spans="1:25" ht="18" customHeight="1" thickBot="1">
      <c r="A94" s="249"/>
      <c r="B94" s="250" t="s">
        <v>192</v>
      </c>
      <c r="C94" s="250" t="s">
        <v>576</v>
      </c>
      <c r="D94" s="240">
        <v>1</v>
      </c>
      <c r="E94" s="253"/>
      <c r="F94" s="242"/>
      <c r="G94" s="242"/>
      <c r="H94" s="242"/>
      <c r="I94" s="242">
        <v>34</v>
      </c>
      <c r="K94" s="245">
        <f t="shared" si="4"/>
        <v>34</v>
      </c>
      <c r="L94" s="246">
        <f t="shared" si="5"/>
        <v>34</v>
      </c>
      <c r="O94" s="236"/>
    </row>
    <row r="95" spans="1:25" ht="18" customHeight="1" thickBot="1">
      <c r="A95" s="249"/>
      <c r="B95" s="250" t="s">
        <v>584</v>
      </c>
      <c r="C95" s="250" t="s">
        <v>594</v>
      </c>
      <c r="D95" s="240">
        <v>1</v>
      </c>
      <c r="E95" s="253"/>
      <c r="F95" s="257"/>
      <c r="G95" s="257">
        <v>33</v>
      </c>
      <c r="H95" s="257"/>
      <c r="I95" s="257"/>
      <c r="J95" s="260"/>
      <c r="K95" s="245">
        <f t="shared" si="4"/>
        <v>33</v>
      </c>
      <c r="L95" s="246">
        <f t="shared" si="5"/>
        <v>33</v>
      </c>
      <c r="O95" s="236"/>
    </row>
    <row r="96" spans="1:25" ht="18" customHeight="1" thickBot="1">
      <c r="A96" s="249"/>
      <c r="B96" s="250" t="s">
        <v>400</v>
      </c>
      <c r="C96" s="250" t="s">
        <v>401</v>
      </c>
      <c r="D96" s="240">
        <v>1</v>
      </c>
      <c r="E96" s="253">
        <v>33</v>
      </c>
      <c r="F96" s="257"/>
      <c r="G96" s="257"/>
      <c r="H96" s="257"/>
      <c r="I96" s="257"/>
      <c r="J96" s="260"/>
      <c r="K96" s="245">
        <f t="shared" si="4"/>
        <v>33</v>
      </c>
      <c r="L96" s="246">
        <f t="shared" si="5"/>
        <v>33</v>
      </c>
      <c r="O96" s="236"/>
    </row>
    <row r="97" spans="1:15" ht="23.25" customHeight="1" thickBot="1">
      <c r="A97" s="249"/>
      <c r="B97" s="250" t="s">
        <v>247</v>
      </c>
      <c r="C97" s="250" t="s">
        <v>299</v>
      </c>
      <c r="D97" s="240">
        <v>1</v>
      </c>
      <c r="E97" s="253">
        <v>33</v>
      </c>
      <c r="F97" s="242"/>
      <c r="G97" s="242"/>
      <c r="H97" s="242"/>
      <c r="I97" s="242"/>
      <c r="J97" s="260"/>
      <c r="K97" s="245">
        <f t="shared" si="4"/>
        <v>33</v>
      </c>
      <c r="L97" s="246">
        <f t="shared" si="5"/>
        <v>33</v>
      </c>
      <c r="M97" s="247"/>
      <c r="O97" s="236"/>
    </row>
    <row r="98" spans="1:15" ht="23.25" customHeight="1" thickBot="1">
      <c r="A98" s="249"/>
      <c r="B98" s="265" t="s">
        <v>595</v>
      </c>
      <c r="C98" s="265" t="s">
        <v>596</v>
      </c>
      <c r="D98" s="240">
        <v>1</v>
      </c>
      <c r="E98" s="266"/>
      <c r="F98" s="252">
        <v>33</v>
      </c>
      <c r="G98" s="252"/>
      <c r="H98" s="252"/>
      <c r="I98" s="252"/>
      <c r="J98" s="260"/>
      <c r="K98" s="245">
        <f t="shared" si="4"/>
        <v>33</v>
      </c>
      <c r="L98" s="246">
        <f t="shared" si="5"/>
        <v>33</v>
      </c>
      <c r="M98" s="247"/>
      <c r="O98" s="236"/>
    </row>
    <row r="99" spans="1:15" ht="23.25" customHeight="1" thickBot="1">
      <c r="A99" s="249"/>
      <c r="B99" s="265" t="s">
        <v>597</v>
      </c>
      <c r="C99" s="265" t="s">
        <v>598</v>
      </c>
      <c r="D99" s="240">
        <v>1</v>
      </c>
      <c r="E99" s="266"/>
      <c r="F99" s="252">
        <v>33</v>
      </c>
      <c r="G99" s="252"/>
      <c r="H99" s="252"/>
      <c r="I99" s="252"/>
      <c r="J99" s="260"/>
      <c r="K99" s="245">
        <f t="shared" si="4"/>
        <v>33</v>
      </c>
      <c r="L99" s="246">
        <f t="shared" si="5"/>
        <v>33</v>
      </c>
      <c r="M99" s="247"/>
      <c r="O99" s="236"/>
    </row>
    <row r="100" spans="1:15" ht="23.25" customHeight="1" thickBot="1">
      <c r="A100" s="249"/>
      <c r="B100" s="271" t="s">
        <v>599</v>
      </c>
      <c r="C100" s="271" t="s">
        <v>600</v>
      </c>
      <c r="D100" s="240">
        <v>1</v>
      </c>
      <c r="E100" s="266"/>
      <c r="F100" s="258"/>
      <c r="G100" s="258"/>
      <c r="H100" s="258"/>
      <c r="I100" s="258">
        <v>33</v>
      </c>
      <c r="J100" s="260"/>
      <c r="K100" s="245">
        <f t="shared" si="4"/>
        <v>33</v>
      </c>
      <c r="L100" s="246">
        <f t="shared" si="5"/>
        <v>33</v>
      </c>
      <c r="O100" s="236"/>
    </row>
    <row r="101" spans="1:15" ht="23.25" customHeight="1" thickBot="1">
      <c r="A101" s="249"/>
      <c r="B101" s="250" t="s">
        <v>382</v>
      </c>
      <c r="C101" s="250" t="s">
        <v>268</v>
      </c>
      <c r="D101" s="240">
        <v>1</v>
      </c>
      <c r="E101" s="253">
        <v>32</v>
      </c>
      <c r="F101" s="257"/>
      <c r="G101" s="257"/>
      <c r="H101" s="257"/>
      <c r="I101" s="257"/>
      <c r="J101" s="260"/>
      <c r="K101" s="245">
        <f t="shared" ref="K101:K132" si="6">SUM(E101:I101)</f>
        <v>32</v>
      </c>
      <c r="L101" s="246">
        <f t="shared" ref="L101:L132" si="7">SUM(E101:I101)/D101</f>
        <v>32</v>
      </c>
      <c r="O101" s="236"/>
    </row>
    <row r="102" spans="1:15" ht="23.25" customHeight="1" thickBot="1">
      <c r="A102" s="249"/>
      <c r="B102" s="250" t="s">
        <v>231</v>
      </c>
      <c r="C102" s="250" t="s">
        <v>398</v>
      </c>
      <c r="D102" s="240">
        <v>1</v>
      </c>
      <c r="E102" s="253">
        <v>32</v>
      </c>
      <c r="F102" s="258"/>
      <c r="G102" s="258"/>
      <c r="H102" s="258"/>
      <c r="I102" s="258"/>
      <c r="J102" s="260"/>
      <c r="K102" s="245">
        <f t="shared" si="6"/>
        <v>32</v>
      </c>
      <c r="L102" s="246">
        <f t="shared" si="7"/>
        <v>32</v>
      </c>
      <c r="O102" s="236"/>
    </row>
    <row r="103" spans="1:15" ht="23.25" customHeight="1" thickBot="1">
      <c r="A103" s="249"/>
      <c r="B103" s="265" t="s">
        <v>495</v>
      </c>
      <c r="C103" s="265" t="s">
        <v>496</v>
      </c>
      <c r="D103" s="240">
        <v>1</v>
      </c>
      <c r="E103" s="266"/>
      <c r="F103" s="252">
        <v>32</v>
      </c>
      <c r="G103" s="252"/>
      <c r="H103" s="252"/>
      <c r="I103" s="252"/>
      <c r="J103" s="260"/>
      <c r="K103" s="245">
        <f t="shared" si="6"/>
        <v>32</v>
      </c>
      <c r="L103" s="246">
        <f t="shared" si="7"/>
        <v>32</v>
      </c>
      <c r="O103" s="236"/>
    </row>
    <row r="104" spans="1:15" ht="23.25" customHeight="1" thickBot="1">
      <c r="A104" s="249"/>
      <c r="B104" s="265" t="s">
        <v>532</v>
      </c>
      <c r="C104" s="265" t="s">
        <v>415</v>
      </c>
      <c r="D104" s="240">
        <v>1</v>
      </c>
      <c r="E104" s="266"/>
      <c r="F104" s="252">
        <v>32</v>
      </c>
      <c r="G104" s="252"/>
      <c r="H104" s="252"/>
      <c r="I104" s="252"/>
      <c r="J104" s="260"/>
      <c r="K104" s="245">
        <f t="shared" si="6"/>
        <v>32</v>
      </c>
      <c r="L104" s="246">
        <f t="shared" si="7"/>
        <v>32</v>
      </c>
      <c r="O104" s="236"/>
    </row>
    <row r="105" spans="1:15" ht="23.25" customHeight="1" thickBot="1">
      <c r="A105" s="249"/>
      <c r="B105" s="265" t="s">
        <v>291</v>
      </c>
      <c r="C105" s="265" t="s">
        <v>601</v>
      </c>
      <c r="D105" s="240">
        <v>1</v>
      </c>
      <c r="E105" s="266"/>
      <c r="F105" s="258">
        <v>32</v>
      </c>
      <c r="G105" s="258"/>
      <c r="H105" s="258"/>
      <c r="I105" s="258"/>
      <c r="J105" s="260"/>
      <c r="K105" s="245">
        <f t="shared" si="6"/>
        <v>32</v>
      </c>
      <c r="L105" s="246">
        <f t="shared" si="7"/>
        <v>32</v>
      </c>
      <c r="O105" s="236"/>
    </row>
    <row r="106" spans="1:15" ht="23.25" customHeight="1" thickBot="1">
      <c r="A106" s="249"/>
      <c r="B106" s="265" t="s">
        <v>405</v>
      </c>
      <c r="C106" s="265" t="s">
        <v>602</v>
      </c>
      <c r="D106" s="240">
        <v>1</v>
      </c>
      <c r="E106" s="266"/>
      <c r="F106" s="258">
        <v>32</v>
      </c>
      <c r="G106" s="258"/>
      <c r="H106" s="258"/>
      <c r="I106" s="258"/>
      <c r="J106" s="260"/>
      <c r="K106" s="245">
        <f t="shared" si="6"/>
        <v>32</v>
      </c>
      <c r="L106" s="246">
        <f t="shared" si="7"/>
        <v>32</v>
      </c>
      <c r="O106" s="236"/>
    </row>
    <row r="107" spans="1:15" ht="23.25" customHeight="1" thickBot="1">
      <c r="A107" s="249"/>
      <c r="B107" s="250" t="s">
        <v>575</v>
      </c>
      <c r="C107" s="250" t="s">
        <v>566</v>
      </c>
      <c r="D107" s="240">
        <v>1</v>
      </c>
      <c r="E107" s="253"/>
      <c r="F107" s="257"/>
      <c r="G107" s="257">
        <v>31</v>
      </c>
      <c r="H107" s="257"/>
      <c r="I107" s="257"/>
      <c r="J107" s="260"/>
      <c r="K107" s="245">
        <f t="shared" si="6"/>
        <v>31</v>
      </c>
      <c r="L107" s="246">
        <f t="shared" si="7"/>
        <v>31</v>
      </c>
      <c r="O107" s="236"/>
    </row>
    <row r="108" spans="1:15" ht="23.25" customHeight="1" thickBot="1">
      <c r="A108" s="249"/>
      <c r="B108" s="250" t="s">
        <v>389</v>
      </c>
      <c r="C108" s="250" t="s">
        <v>173</v>
      </c>
      <c r="D108" s="240">
        <v>1</v>
      </c>
      <c r="E108" s="253">
        <v>31</v>
      </c>
      <c r="F108" s="258"/>
      <c r="G108" s="258"/>
      <c r="H108" s="258"/>
      <c r="I108" s="258"/>
      <c r="J108" s="260"/>
      <c r="K108" s="245">
        <f t="shared" si="6"/>
        <v>31</v>
      </c>
      <c r="L108" s="246">
        <f t="shared" si="7"/>
        <v>31</v>
      </c>
      <c r="O108" s="236"/>
    </row>
    <row r="109" spans="1:15" ht="23.25" customHeight="1" thickBot="1">
      <c r="A109" s="249"/>
      <c r="B109" s="250" t="s">
        <v>204</v>
      </c>
      <c r="C109" s="250" t="s">
        <v>591</v>
      </c>
      <c r="D109" s="240">
        <v>1</v>
      </c>
      <c r="E109" s="253">
        <v>31</v>
      </c>
      <c r="F109" s="242"/>
      <c r="G109" s="242"/>
      <c r="H109" s="242"/>
      <c r="I109" s="242"/>
      <c r="J109" s="260"/>
      <c r="K109" s="245">
        <f t="shared" si="6"/>
        <v>31</v>
      </c>
      <c r="L109" s="246">
        <f t="shared" si="7"/>
        <v>31</v>
      </c>
      <c r="O109" s="236"/>
    </row>
    <row r="110" spans="1:15" ht="23.25" customHeight="1" thickBot="1">
      <c r="A110" s="249"/>
      <c r="B110" s="250" t="s">
        <v>603</v>
      </c>
      <c r="C110" s="250" t="s">
        <v>522</v>
      </c>
      <c r="D110" s="240">
        <v>1</v>
      </c>
      <c r="E110" s="253">
        <v>31</v>
      </c>
      <c r="F110" s="257"/>
      <c r="G110" s="257"/>
      <c r="H110" s="257"/>
      <c r="I110" s="257"/>
      <c r="J110" s="260"/>
      <c r="K110" s="245">
        <f t="shared" si="6"/>
        <v>31</v>
      </c>
      <c r="L110" s="246">
        <f t="shared" si="7"/>
        <v>31</v>
      </c>
      <c r="O110" s="236"/>
    </row>
    <row r="111" spans="1:15" ht="23.25" customHeight="1" thickBot="1">
      <c r="A111" s="249"/>
      <c r="B111" s="271" t="s">
        <v>291</v>
      </c>
      <c r="C111" s="271" t="s">
        <v>604</v>
      </c>
      <c r="D111" s="240">
        <v>1</v>
      </c>
      <c r="E111" s="266"/>
      <c r="F111" s="258">
        <v>31</v>
      </c>
      <c r="G111" s="258"/>
      <c r="H111" s="258"/>
      <c r="I111" s="258"/>
      <c r="J111" s="260"/>
      <c r="K111" s="245">
        <f t="shared" si="6"/>
        <v>31</v>
      </c>
      <c r="L111" s="246">
        <f t="shared" si="7"/>
        <v>31</v>
      </c>
      <c r="O111" s="236"/>
    </row>
    <row r="112" spans="1:15" ht="23.25" customHeight="1" thickBot="1">
      <c r="A112" s="249"/>
      <c r="B112" s="265" t="s">
        <v>179</v>
      </c>
      <c r="C112" s="265" t="s">
        <v>605</v>
      </c>
      <c r="D112" s="240">
        <v>1</v>
      </c>
      <c r="E112" s="266"/>
      <c r="F112" s="258">
        <v>31</v>
      </c>
      <c r="G112" s="258"/>
      <c r="H112" s="258"/>
      <c r="I112" s="258"/>
      <c r="J112" s="260"/>
      <c r="K112" s="245">
        <f t="shared" si="6"/>
        <v>31</v>
      </c>
      <c r="L112" s="246">
        <f t="shared" si="7"/>
        <v>31</v>
      </c>
      <c r="M112" s="247"/>
      <c r="O112" s="236"/>
    </row>
    <row r="113" spans="1:25" ht="18" customHeight="1" thickBot="1">
      <c r="A113" s="249"/>
      <c r="B113" s="265" t="s">
        <v>606</v>
      </c>
      <c r="C113" s="265" t="s">
        <v>435</v>
      </c>
      <c r="D113" s="240">
        <v>1</v>
      </c>
      <c r="E113" s="266"/>
      <c r="F113" s="257">
        <v>31</v>
      </c>
      <c r="G113" s="257"/>
      <c r="H113" s="257"/>
      <c r="I113" s="257"/>
      <c r="J113" s="260"/>
      <c r="K113" s="245">
        <f t="shared" si="6"/>
        <v>31</v>
      </c>
      <c r="L113" s="246">
        <f t="shared" si="7"/>
        <v>31</v>
      </c>
      <c r="M113" s="247"/>
      <c r="O113" s="236"/>
    </row>
    <row r="114" spans="1:25" ht="18" customHeight="1" thickBot="1">
      <c r="A114" s="249"/>
      <c r="B114" s="250" t="s">
        <v>179</v>
      </c>
      <c r="C114" s="250" t="s">
        <v>607</v>
      </c>
      <c r="D114" s="240">
        <v>1</v>
      </c>
      <c r="E114" s="253"/>
      <c r="F114" s="257"/>
      <c r="G114" s="257">
        <v>30</v>
      </c>
      <c r="H114" s="257"/>
      <c r="I114" s="257"/>
      <c r="J114" s="260"/>
      <c r="K114" s="245">
        <f t="shared" si="6"/>
        <v>30</v>
      </c>
      <c r="L114" s="246">
        <f t="shared" si="7"/>
        <v>30</v>
      </c>
      <c r="O114" s="236"/>
    </row>
    <row r="115" spans="1:25" ht="18" customHeight="1" thickBot="1">
      <c r="A115" s="249"/>
      <c r="B115" s="250" t="s">
        <v>280</v>
      </c>
      <c r="C115" s="250" t="s">
        <v>608</v>
      </c>
      <c r="D115" s="240">
        <v>1</v>
      </c>
      <c r="E115" s="253">
        <v>30</v>
      </c>
      <c r="F115" s="252"/>
      <c r="G115" s="252"/>
      <c r="H115" s="252"/>
      <c r="I115" s="252"/>
      <c r="J115" s="260"/>
      <c r="K115" s="245">
        <f t="shared" si="6"/>
        <v>30</v>
      </c>
      <c r="L115" s="246">
        <f t="shared" si="7"/>
        <v>30</v>
      </c>
      <c r="M115" s="247"/>
      <c r="O115" s="236"/>
      <c r="V115" s="259"/>
      <c r="W115" s="259"/>
      <c r="X115" s="259"/>
      <c r="Y115" s="247"/>
    </row>
    <row r="116" spans="1:25" ht="18" customHeight="1" thickBot="1">
      <c r="A116" s="249"/>
      <c r="B116" s="270" t="s">
        <v>280</v>
      </c>
      <c r="C116" s="270" t="s">
        <v>331</v>
      </c>
      <c r="D116" s="240">
        <v>1</v>
      </c>
      <c r="E116" s="253">
        <v>30</v>
      </c>
      <c r="F116" s="242"/>
      <c r="G116" s="242"/>
      <c r="H116" s="242"/>
      <c r="I116" s="242"/>
      <c r="J116" s="260"/>
      <c r="K116" s="245">
        <f t="shared" si="6"/>
        <v>30</v>
      </c>
      <c r="L116" s="246">
        <f t="shared" si="7"/>
        <v>30</v>
      </c>
      <c r="O116" s="236"/>
    </row>
    <row r="117" spans="1:25" ht="18" customHeight="1" thickBot="1">
      <c r="A117" s="249"/>
      <c r="B117" s="265" t="s">
        <v>405</v>
      </c>
      <c r="C117" s="265" t="s">
        <v>609</v>
      </c>
      <c r="D117" s="240">
        <v>1</v>
      </c>
      <c r="E117" s="266"/>
      <c r="F117" s="258">
        <v>30</v>
      </c>
      <c r="G117" s="258"/>
      <c r="H117" s="258"/>
      <c r="I117" s="258"/>
      <c r="J117" s="260"/>
      <c r="K117" s="245">
        <f t="shared" si="6"/>
        <v>30</v>
      </c>
      <c r="L117" s="246">
        <f t="shared" si="7"/>
        <v>30</v>
      </c>
      <c r="O117" s="236"/>
    </row>
    <row r="118" spans="1:25" ht="18" customHeight="1" thickBot="1">
      <c r="A118" s="249"/>
      <c r="B118" s="275" t="s">
        <v>610</v>
      </c>
      <c r="C118" s="276" t="s">
        <v>342</v>
      </c>
      <c r="D118" s="240">
        <v>1</v>
      </c>
      <c r="E118" s="266"/>
      <c r="F118" s="258">
        <v>30</v>
      </c>
      <c r="G118" s="258"/>
      <c r="H118" s="258"/>
      <c r="I118" s="258"/>
      <c r="J118" s="260"/>
      <c r="K118" s="245">
        <f t="shared" si="6"/>
        <v>30</v>
      </c>
      <c r="L118" s="246">
        <f t="shared" si="7"/>
        <v>30</v>
      </c>
      <c r="O118" s="236"/>
    </row>
    <row r="119" spans="1:25" ht="18" customHeight="1" thickBot="1">
      <c r="A119" s="249"/>
      <c r="B119" s="275" t="s">
        <v>247</v>
      </c>
      <c r="C119" s="276" t="s">
        <v>611</v>
      </c>
      <c r="D119" s="240">
        <v>1</v>
      </c>
      <c r="E119" s="266"/>
      <c r="F119" s="258">
        <v>30</v>
      </c>
      <c r="G119" s="258"/>
      <c r="H119" s="258"/>
      <c r="I119" s="258"/>
      <c r="J119" s="260"/>
      <c r="K119" s="245">
        <f t="shared" si="6"/>
        <v>30</v>
      </c>
      <c r="L119" s="246">
        <f t="shared" si="7"/>
        <v>30</v>
      </c>
      <c r="O119" s="236"/>
    </row>
    <row r="120" spans="1:25" ht="18" customHeight="1" thickBot="1">
      <c r="A120" s="249"/>
      <c r="B120" s="275" t="s">
        <v>172</v>
      </c>
      <c r="C120" s="276" t="s">
        <v>612</v>
      </c>
      <c r="D120" s="240">
        <v>1</v>
      </c>
      <c r="E120" s="266"/>
      <c r="F120" s="258">
        <v>30</v>
      </c>
      <c r="G120" s="258"/>
      <c r="H120" s="258"/>
      <c r="I120" s="258"/>
      <c r="J120" s="260"/>
      <c r="K120" s="245">
        <f t="shared" si="6"/>
        <v>30</v>
      </c>
      <c r="L120" s="246">
        <f t="shared" si="7"/>
        <v>30</v>
      </c>
      <c r="O120" s="236"/>
    </row>
    <row r="121" spans="1:25" ht="18" customHeight="1" thickBot="1">
      <c r="A121" s="249"/>
      <c r="B121" s="277" t="s">
        <v>613</v>
      </c>
      <c r="C121" s="278" t="s">
        <v>614</v>
      </c>
      <c r="D121" s="240">
        <v>1</v>
      </c>
      <c r="E121" s="253"/>
      <c r="F121" s="257"/>
      <c r="G121" s="257">
        <v>29</v>
      </c>
      <c r="H121" s="257"/>
      <c r="I121" s="257"/>
      <c r="J121" s="260"/>
      <c r="K121" s="245">
        <f t="shared" si="6"/>
        <v>29</v>
      </c>
      <c r="L121" s="246">
        <f t="shared" si="7"/>
        <v>29</v>
      </c>
      <c r="O121" s="236"/>
    </row>
    <row r="122" spans="1:25" ht="18" customHeight="1" thickBot="1">
      <c r="A122" s="249"/>
      <c r="B122" s="275" t="s">
        <v>247</v>
      </c>
      <c r="C122" s="276" t="s">
        <v>615</v>
      </c>
      <c r="D122" s="240">
        <v>1</v>
      </c>
      <c r="E122" s="266"/>
      <c r="F122" s="258">
        <v>29</v>
      </c>
      <c r="G122" s="258"/>
      <c r="H122" s="258"/>
      <c r="I122" s="258"/>
      <c r="J122" s="260"/>
      <c r="K122" s="245">
        <f t="shared" si="6"/>
        <v>29</v>
      </c>
      <c r="L122" s="246">
        <f t="shared" si="7"/>
        <v>29</v>
      </c>
      <c r="M122" s="247"/>
      <c r="O122" s="236"/>
      <c r="V122" s="259"/>
      <c r="W122" s="259"/>
      <c r="X122" s="259"/>
      <c r="Y122" s="247"/>
    </row>
    <row r="123" spans="1:25" ht="18" customHeight="1" thickBot="1">
      <c r="A123" s="249"/>
      <c r="B123" s="275" t="s">
        <v>357</v>
      </c>
      <c r="C123" s="276" t="s">
        <v>616</v>
      </c>
      <c r="D123" s="240">
        <v>1</v>
      </c>
      <c r="E123" s="266"/>
      <c r="F123" s="258">
        <v>29</v>
      </c>
      <c r="G123" s="258"/>
      <c r="H123" s="258"/>
      <c r="I123" s="258"/>
      <c r="J123" s="260"/>
      <c r="K123" s="245">
        <f t="shared" si="6"/>
        <v>29</v>
      </c>
      <c r="L123" s="246">
        <f t="shared" si="7"/>
        <v>29</v>
      </c>
      <c r="M123" s="247"/>
      <c r="O123" s="236"/>
      <c r="V123" s="259"/>
      <c r="W123" s="259"/>
      <c r="X123" s="259"/>
      <c r="Y123" s="247"/>
    </row>
    <row r="124" spans="1:25" ht="18" customHeight="1" thickBot="1">
      <c r="A124" s="249"/>
      <c r="B124" s="275" t="s">
        <v>617</v>
      </c>
      <c r="C124" s="276" t="s">
        <v>195</v>
      </c>
      <c r="D124" s="240">
        <v>1</v>
      </c>
      <c r="E124" s="266"/>
      <c r="F124" s="258">
        <v>29</v>
      </c>
      <c r="G124" s="258"/>
      <c r="H124" s="258"/>
      <c r="I124" s="258"/>
      <c r="J124" s="260"/>
      <c r="K124" s="245">
        <f t="shared" si="6"/>
        <v>29</v>
      </c>
      <c r="L124" s="246">
        <f t="shared" si="7"/>
        <v>29</v>
      </c>
      <c r="M124" s="247"/>
      <c r="O124" s="236"/>
      <c r="V124" s="259"/>
      <c r="W124" s="259"/>
      <c r="X124" s="259"/>
      <c r="Y124" s="247"/>
    </row>
    <row r="125" spans="1:25" ht="18" customHeight="1" thickBot="1">
      <c r="A125" s="249"/>
      <c r="B125" s="279" t="s">
        <v>618</v>
      </c>
      <c r="C125" s="280" t="s">
        <v>619</v>
      </c>
      <c r="D125" s="240">
        <v>1</v>
      </c>
      <c r="E125" s="266"/>
      <c r="F125" s="258">
        <v>29</v>
      </c>
      <c r="G125" s="258"/>
      <c r="H125" s="258"/>
      <c r="I125" s="258"/>
      <c r="J125" s="260"/>
      <c r="K125" s="245">
        <f t="shared" si="6"/>
        <v>29</v>
      </c>
      <c r="L125" s="246">
        <f t="shared" si="7"/>
        <v>29</v>
      </c>
      <c r="M125" s="247"/>
      <c r="O125" s="236"/>
      <c r="V125" s="259"/>
      <c r="W125" s="259"/>
      <c r="X125" s="259"/>
      <c r="Y125" s="247"/>
    </row>
    <row r="126" spans="1:25" ht="18" customHeight="1" thickBot="1">
      <c r="A126" s="249"/>
      <c r="B126" s="277" t="s">
        <v>620</v>
      </c>
      <c r="C126" s="278" t="s">
        <v>173</v>
      </c>
      <c r="D126" s="240">
        <v>1</v>
      </c>
      <c r="E126" s="253"/>
      <c r="F126" s="257"/>
      <c r="G126" s="257">
        <v>28</v>
      </c>
      <c r="H126" s="257"/>
      <c r="I126" s="257"/>
      <c r="J126" s="260"/>
      <c r="K126" s="245">
        <f t="shared" si="6"/>
        <v>28</v>
      </c>
      <c r="L126" s="246">
        <f t="shared" si="7"/>
        <v>28</v>
      </c>
      <c r="M126" s="247"/>
      <c r="O126" s="236"/>
    </row>
    <row r="127" spans="1:25" ht="18" customHeight="1" thickBot="1">
      <c r="A127" s="249"/>
      <c r="B127" s="277" t="s">
        <v>428</v>
      </c>
      <c r="C127" s="278" t="s">
        <v>429</v>
      </c>
      <c r="D127" s="240">
        <v>1</v>
      </c>
      <c r="E127" s="253">
        <v>28</v>
      </c>
      <c r="F127" s="242"/>
      <c r="G127" s="242"/>
      <c r="H127" s="242"/>
      <c r="I127" s="242"/>
      <c r="J127" s="260"/>
      <c r="K127" s="245">
        <f t="shared" si="6"/>
        <v>28</v>
      </c>
      <c r="L127" s="246">
        <f t="shared" si="7"/>
        <v>28</v>
      </c>
      <c r="M127" s="247"/>
      <c r="O127" s="236"/>
    </row>
    <row r="128" spans="1:25" ht="18" customHeight="1" thickBot="1">
      <c r="A128" s="249"/>
      <c r="B128" s="275" t="s">
        <v>621</v>
      </c>
      <c r="C128" s="276" t="s">
        <v>526</v>
      </c>
      <c r="D128" s="240">
        <v>1</v>
      </c>
      <c r="E128" s="266"/>
      <c r="F128" s="258">
        <v>28</v>
      </c>
      <c r="G128" s="258"/>
      <c r="H128" s="258"/>
      <c r="I128" s="258"/>
      <c r="J128" s="260"/>
      <c r="K128" s="245">
        <f t="shared" si="6"/>
        <v>28</v>
      </c>
      <c r="L128" s="246">
        <f t="shared" si="7"/>
        <v>28</v>
      </c>
      <c r="M128" s="247"/>
      <c r="O128" s="236"/>
    </row>
    <row r="129" spans="1:15" ht="23.25" customHeight="1" thickBot="1">
      <c r="A129" s="249"/>
      <c r="B129" s="275" t="s">
        <v>622</v>
      </c>
      <c r="C129" s="276" t="s">
        <v>623</v>
      </c>
      <c r="D129" s="240">
        <v>1</v>
      </c>
      <c r="E129" s="266"/>
      <c r="F129" s="258">
        <v>28</v>
      </c>
      <c r="G129" s="258"/>
      <c r="H129" s="258"/>
      <c r="I129" s="258"/>
      <c r="J129" s="260"/>
      <c r="K129" s="245">
        <f t="shared" si="6"/>
        <v>28</v>
      </c>
      <c r="L129" s="246">
        <f t="shared" si="7"/>
        <v>28</v>
      </c>
      <c r="O129" s="236"/>
    </row>
    <row r="130" spans="1:15" ht="23.25" customHeight="1" thickBot="1">
      <c r="A130" s="249"/>
      <c r="B130" s="279" t="s">
        <v>624</v>
      </c>
      <c r="C130" s="280" t="s">
        <v>623</v>
      </c>
      <c r="D130" s="240">
        <v>1</v>
      </c>
      <c r="E130" s="266"/>
      <c r="F130" s="258">
        <v>28</v>
      </c>
      <c r="G130" s="258"/>
      <c r="H130" s="258"/>
      <c r="I130" s="258"/>
      <c r="J130" s="260"/>
      <c r="K130" s="245">
        <f t="shared" si="6"/>
        <v>28</v>
      </c>
      <c r="L130" s="246">
        <f t="shared" si="7"/>
        <v>28</v>
      </c>
      <c r="O130" s="236"/>
    </row>
    <row r="131" spans="1:15" ht="23.25" customHeight="1" thickBot="1">
      <c r="A131" s="249"/>
      <c r="B131" s="277" t="s">
        <v>625</v>
      </c>
      <c r="C131" s="278" t="s">
        <v>626</v>
      </c>
      <c r="D131" s="240">
        <v>1</v>
      </c>
      <c r="E131" s="253"/>
      <c r="F131" s="257"/>
      <c r="G131" s="257">
        <v>27</v>
      </c>
      <c r="H131" s="257"/>
      <c r="I131" s="257"/>
      <c r="J131" s="260"/>
      <c r="K131" s="245">
        <f t="shared" si="6"/>
        <v>27</v>
      </c>
      <c r="L131" s="246">
        <f t="shared" si="7"/>
        <v>27</v>
      </c>
      <c r="O131" s="236"/>
    </row>
    <row r="132" spans="1:15" ht="23.25" customHeight="1" thickBot="1">
      <c r="A132" s="249"/>
      <c r="B132" s="281" t="s">
        <v>627</v>
      </c>
      <c r="C132" s="282" t="s">
        <v>628</v>
      </c>
      <c r="D132" s="240">
        <v>1</v>
      </c>
      <c r="E132" s="266"/>
      <c r="F132" s="258">
        <v>27</v>
      </c>
      <c r="G132" s="258"/>
      <c r="H132" s="258"/>
      <c r="I132" s="258"/>
      <c r="J132" s="260"/>
      <c r="K132" s="245">
        <f t="shared" si="6"/>
        <v>27</v>
      </c>
      <c r="L132" s="246">
        <f t="shared" si="7"/>
        <v>27</v>
      </c>
      <c r="O132" s="236"/>
    </row>
    <row r="133" spans="1:15" ht="23.25" customHeight="1" thickBot="1">
      <c r="A133" s="249"/>
      <c r="B133" s="279" t="s">
        <v>629</v>
      </c>
      <c r="C133" s="280" t="s">
        <v>630</v>
      </c>
      <c r="D133" s="240">
        <v>1</v>
      </c>
      <c r="E133" s="266"/>
      <c r="F133" s="258">
        <v>27</v>
      </c>
      <c r="G133" s="258"/>
      <c r="H133" s="258"/>
      <c r="I133" s="258"/>
      <c r="J133" s="260"/>
      <c r="K133" s="245">
        <f t="shared" ref="K133:K164" si="8">SUM(E133:I133)</f>
        <v>27</v>
      </c>
      <c r="L133" s="246">
        <f t="shared" ref="L133:L164" si="9">SUM(E133:I133)/D133</f>
        <v>27</v>
      </c>
      <c r="O133" s="236"/>
    </row>
    <row r="134" spans="1:15" ht="23.25" customHeight="1" thickBot="1">
      <c r="A134" s="249"/>
      <c r="B134" s="279" t="s">
        <v>631</v>
      </c>
      <c r="C134" s="280" t="s">
        <v>632</v>
      </c>
      <c r="D134" s="240">
        <v>1</v>
      </c>
      <c r="E134" s="266"/>
      <c r="F134" s="258">
        <v>27</v>
      </c>
      <c r="G134" s="258"/>
      <c r="H134" s="258"/>
      <c r="I134" s="258"/>
      <c r="J134" s="260"/>
      <c r="K134" s="245">
        <f t="shared" si="8"/>
        <v>27</v>
      </c>
      <c r="L134" s="246">
        <f t="shared" si="9"/>
        <v>27</v>
      </c>
      <c r="O134" s="236"/>
    </row>
    <row r="135" spans="1:15" ht="23.25" customHeight="1" thickBot="1">
      <c r="A135" s="240"/>
      <c r="B135" s="283" t="s">
        <v>629</v>
      </c>
      <c r="C135" s="280" t="s">
        <v>424</v>
      </c>
      <c r="D135" s="240">
        <v>1</v>
      </c>
      <c r="E135" s="266"/>
      <c r="F135" s="258">
        <v>27</v>
      </c>
      <c r="G135" s="258"/>
      <c r="H135" s="258"/>
      <c r="I135" s="258"/>
      <c r="J135" s="260"/>
      <c r="K135" s="245">
        <f t="shared" si="8"/>
        <v>27</v>
      </c>
      <c r="L135" s="246">
        <f t="shared" si="9"/>
        <v>27</v>
      </c>
      <c r="O135" s="236"/>
    </row>
    <row r="136" spans="1:15" ht="23.25" customHeight="1" thickBot="1">
      <c r="A136" s="249"/>
      <c r="B136" s="277" t="s">
        <v>633</v>
      </c>
      <c r="C136" s="278" t="s">
        <v>594</v>
      </c>
      <c r="D136" s="240">
        <v>1</v>
      </c>
      <c r="E136" s="253"/>
      <c r="F136" s="257"/>
      <c r="G136" s="257">
        <v>26</v>
      </c>
      <c r="H136" s="257"/>
      <c r="I136" s="257"/>
      <c r="J136" s="260"/>
      <c r="K136" s="245">
        <f t="shared" si="8"/>
        <v>26</v>
      </c>
      <c r="L136" s="246">
        <f t="shared" si="9"/>
        <v>26</v>
      </c>
      <c r="O136" s="236"/>
    </row>
    <row r="137" spans="1:15" ht="23.25" customHeight="1" thickBot="1">
      <c r="A137" s="249"/>
      <c r="B137" s="277" t="s">
        <v>634</v>
      </c>
      <c r="C137" s="278" t="s">
        <v>635</v>
      </c>
      <c r="D137" s="240">
        <v>1</v>
      </c>
      <c r="E137" s="253">
        <v>26</v>
      </c>
      <c r="F137" s="257"/>
      <c r="G137" s="257"/>
      <c r="H137" s="257"/>
      <c r="I137" s="257"/>
      <c r="J137" s="260"/>
      <c r="K137" s="245">
        <f t="shared" si="8"/>
        <v>26</v>
      </c>
      <c r="L137" s="246">
        <f t="shared" si="9"/>
        <v>26</v>
      </c>
      <c r="O137" s="236"/>
    </row>
    <row r="138" spans="1:15" ht="23.25" customHeight="1" thickBot="1">
      <c r="A138" s="240"/>
      <c r="B138" s="283" t="s">
        <v>402</v>
      </c>
      <c r="C138" s="280" t="s">
        <v>632</v>
      </c>
      <c r="D138" s="240">
        <v>1</v>
      </c>
      <c r="E138" s="266"/>
      <c r="F138" s="258">
        <v>26</v>
      </c>
      <c r="G138" s="258"/>
      <c r="H138" s="258"/>
      <c r="I138" s="258"/>
      <c r="J138" s="260"/>
      <c r="K138" s="245">
        <f t="shared" si="8"/>
        <v>26</v>
      </c>
      <c r="L138" s="246">
        <f t="shared" si="9"/>
        <v>26</v>
      </c>
      <c r="O138" s="236"/>
    </row>
    <row r="139" spans="1:15" ht="23.25" customHeight="1" thickBot="1">
      <c r="A139" s="240"/>
      <c r="B139" s="283" t="s">
        <v>276</v>
      </c>
      <c r="C139" s="280" t="s">
        <v>424</v>
      </c>
      <c r="D139" s="240">
        <v>1</v>
      </c>
      <c r="E139" s="266"/>
      <c r="F139" s="258">
        <v>26</v>
      </c>
      <c r="G139" s="258"/>
      <c r="H139" s="258"/>
      <c r="I139" s="258"/>
      <c r="J139" s="260"/>
      <c r="K139" s="245">
        <f t="shared" si="8"/>
        <v>26</v>
      </c>
      <c r="L139" s="246">
        <f t="shared" si="9"/>
        <v>26</v>
      </c>
      <c r="O139" s="236"/>
    </row>
    <row r="140" spans="1:15" ht="23.25" customHeight="1" thickBot="1">
      <c r="A140" s="249"/>
      <c r="B140" s="277" t="s">
        <v>636</v>
      </c>
      <c r="C140" s="278" t="s">
        <v>478</v>
      </c>
      <c r="D140" s="240">
        <v>1</v>
      </c>
      <c r="E140" s="253">
        <v>25</v>
      </c>
      <c r="F140" s="257"/>
      <c r="G140" s="257"/>
      <c r="H140" s="257"/>
      <c r="I140" s="257"/>
      <c r="J140" s="260"/>
      <c r="K140" s="245">
        <f t="shared" si="8"/>
        <v>25</v>
      </c>
      <c r="L140" s="246">
        <f t="shared" si="9"/>
        <v>25</v>
      </c>
      <c r="O140" s="236"/>
    </row>
    <row r="141" spans="1:15" ht="23.25" customHeight="1" thickBot="1">
      <c r="A141" s="240"/>
      <c r="B141" s="283" t="s">
        <v>531</v>
      </c>
      <c r="C141" s="280" t="s">
        <v>637</v>
      </c>
      <c r="D141" s="240">
        <v>1</v>
      </c>
      <c r="E141" s="266"/>
      <c r="F141" s="258">
        <v>25</v>
      </c>
      <c r="G141" s="258"/>
      <c r="H141" s="258"/>
      <c r="I141" s="258"/>
      <c r="J141" s="260"/>
      <c r="K141" s="245">
        <f t="shared" si="8"/>
        <v>25</v>
      </c>
      <c r="L141" s="246">
        <f t="shared" si="9"/>
        <v>25</v>
      </c>
      <c r="O141" s="236"/>
    </row>
    <row r="142" spans="1:15" ht="23.25" customHeight="1" thickBot="1">
      <c r="A142" s="240"/>
      <c r="B142" s="283" t="s">
        <v>638</v>
      </c>
      <c r="C142" s="280" t="s">
        <v>639</v>
      </c>
      <c r="D142" s="240">
        <v>1</v>
      </c>
      <c r="E142" s="266"/>
      <c r="F142" s="258">
        <v>25</v>
      </c>
      <c r="G142" s="258"/>
      <c r="H142" s="258"/>
      <c r="I142" s="258"/>
      <c r="J142" s="260"/>
      <c r="K142" s="245">
        <f t="shared" si="8"/>
        <v>25</v>
      </c>
      <c r="L142" s="246">
        <f t="shared" si="9"/>
        <v>25</v>
      </c>
      <c r="O142" s="236"/>
    </row>
    <row r="143" spans="1:15" ht="23.25" customHeight="1" thickBot="1">
      <c r="A143" s="249"/>
      <c r="B143" s="277" t="s">
        <v>247</v>
      </c>
      <c r="C143" s="278" t="s">
        <v>414</v>
      </c>
      <c r="D143" s="240">
        <v>1</v>
      </c>
      <c r="E143" s="253">
        <v>24</v>
      </c>
      <c r="F143" s="242"/>
      <c r="G143" s="242"/>
      <c r="H143" s="242"/>
      <c r="I143" s="242"/>
      <c r="J143" s="260"/>
      <c r="K143" s="245">
        <f t="shared" si="8"/>
        <v>24</v>
      </c>
      <c r="L143" s="246">
        <f t="shared" si="9"/>
        <v>24</v>
      </c>
      <c r="O143" s="236"/>
    </row>
    <row r="144" spans="1:15" ht="23.25" customHeight="1" thickBot="1">
      <c r="A144" s="240"/>
      <c r="B144" s="283" t="s">
        <v>316</v>
      </c>
      <c r="C144" s="280" t="s">
        <v>640</v>
      </c>
      <c r="D144" s="240">
        <v>1</v>
      </c>
      <c r="E144" s="266"/>
      <c r="F144" s="258">
        <v>24</v>
      </c>
      <c r="G144" s="258"/>
      <c r="H144" s="258"/>
      <c r="I144" s="258"/>
      <c r="J144" s="260"/>
      <c r="K144" s="245">
        <f t="shared" si="8"/>
        <v>24</v>
      </c>
      <c r="L144" s="246">
        <f t="shared" si="9"/>
        <v>24</v>
      </c>
      <c r="O144" s="236"/>
    </row>
    <row r="145" spans="1:15" ht="20.25" customHeight="1" thickBot="1">
      <c r="A145" s="240"/>
      <c r="B145" s="283" t="s">
        <v>641</v>
      </c>
      <c r="C145" s="280" t="s">
        <v>458</v>
      </c>
      <c r="D145" s="240">
        <v>1</v>
      </c>
      <c r="E145" s="266"/>
      <c r="F145" s="258">
        <v>24</v>
      </c>
      <c r="G145" s="258"/>
      <c r="H145" s="258"/>
      <c r="I145" s="258"/>
      <c r="J145" s="260"/>
      <c r="K145" s="245">
        <f t="shared" si="8"/>
        <v>24</v>
      </c>
      <c r="L145" s="246">
        <f t="shared" si="9"/>
        <v>24</v>
      </c>
      <c r="O145" s="236"/>
    </row>
    <row r="146" spans="1:15" ht="20.25" customHeight="1" thickBot="1">
      <c r="A146" s="240"/>
      <c r="B146" s="275" t="s">
        <v>642</v>
      </c>
      <c r="C146" s="280" t="s">
        <v>643</v>
      </c>
      <c r="D146" s="240">
        <v>1</v>
      </c>
      <c r="E146" s="266"/>
      <c r="F146" s="258">
        <v>24</v>
      </c>
      <c r="G146" s="258"/>
      <c r="H146" s="258"/>
      <c r="I146" s="258"/>
      <c r="J146" s="260"/>
      <c r="K146" s="245">
        <f t="shared" si="8"/>
        <v>24</v>
      </c>
      <c r="L146" s="246">
        <f t="shared" si="9"/>
        <v>24</v>
      </c>
      <c r="O146" s="236"/>
    </row>
    <row r="147" spans="1:15" ht="20.25" customHeight="1" thickBot="1">
      <c r="A147" s="240"/>
      <c r="B147" s="275" t="s">
        <v>644</v>
      </c>
      <c r="C147" s="276" t="s">
        <v>619</v>
      </c>
      <c r="D147" s="240">
        <v>1</v>
      </c>
      <c r="E147" s="266"/>
      <c r="F147" s="258">
        <v>24</v>
      </c>
      <c r="G147" s="258"/>
      <c r="H147" s="258"/>
      <c r="I147" s="258"/>
      <c r="J147" s="260"/>
      <c r="K147" s="245">
        <f t="shared" si="8"/>
        <v>24</v>
      </c>
      <c r="L147" s="246">
        <f t="shared" si="9"/>
        <v>24</v>
      </c>
      <c r="O147" s="236"/>
    </row>
    <row r="148" spans="1:15" ht="20.25" customHeight="1" thickBot="1">
      <c r="A148" s="249"/>
      <c r="B148" s="277" t="s">
        <v>184</v>
      </c>
      <c r="C148" s="278" t="s">
        <v>418</v>
      </c>
      <c r="D148" s="240">
        <v>1</v>
      </c>
      <c r="E148" s="253">
        <v>23</v>
      </c>
      <c r="F148" s="257"/>
      <c r="G148" s="257"/>
      <c r="H148" s="257"/>
      <c r="I148" s="257"/>
      <c r="J148" s="260"/>
      <c r="K148" s="245">
        <f t="shared" si="8"/>
        <v>23</v>
      </c>
      <c r="L148" s="246">
        <f t="shared" si="9"/>
        <v>23</v>
      </c>
      <c r="O148" s="236"/>
    </row>
    <row r="149" spans="1:15" ht="20.25" customHeight="1" thickBot="1">
      <c r="A149" s="249"/>
      <c r="B149" s="284" t="s">
        <v>402</v>
      </c>
      <c r="C149" s="285" t="s">
        <v>401</v>
      </c>
      <c r="D149" s="240">
        <v>1</v>
      </c>
      <c r="E149" s="253">
        <v>23</v>
      </c>
      <c r="F149" s="286"/>
      <c r="G149" s="286"/>
      <c r="H149" s="286"/>
      <c r="I149" s="286"/>
      <c r="J149" s="260"/>
      <c r="K149" s="245">
        <f t="shared" si="8"/>
        <v>23</v>
      </c>
      <c r="L149" s="246">
        <f t="shared" si="9"/>
        <v>23</v>
      </c>
      <c r="O149" s="236"/>
    </row>
    <row r="150" spans="1:15" ht="20.25" customHeight="1" thickBot="1">
      <c r="A150" s="240"/>
      <c r="B150" s="275" t="s">
        <v>645</v>
      </c>
      <c r="C150" s="287" t="s">
        <v>646</v>
      </c>
      <c r="D150" s="240">
        <v>1</v>
      </c>
      <c r="E150" s="274"/>
      <c r="F150" s="288">
        <v>23</v>
      </c>
      <c r="G150" s="288"/>
      <c r="H150" s="288"/>
      <c r="I150" s="288"/>
      <c r="J150" s="289"/>
      <c r="K150" s="245">
        <f t="shared" si="8"/>
        <v>23</v>
      </c>
      <c r="L150" s="246">
        <f t="shared" si="9"/>
        <v>23</v>
      </c>
      <c r="O150" s="236"/>
    </row>
    <row r="151" spans="1:15" ht="20.25" customHeight="1" thickBot="1">
      <c r="A151" s="240"/>
      <c r="B151" s="290" t="s">
        <v>219</v>
      </c>
      <c r="C151" s="287" t="s">
        <v>541</v>
      </c>
      <c r="D151" s="240">
        <v>1</v>
      </c>
      <c r="E151" s="274"/>
      <c r="F151" s="288">
        <v>22</v>
      </c>
      <c r="G151" s="288"/>
      <c r="H151" s="288"/>
      <c r="I151" s="288"/>
      <c r="J151" s="289"/>
      <c r="K151" s="245">
        <f t="shared" si="8"/>
        <v>22</v>
      </c>
      <c r="L151" s="246">
        <f t="shared" si="9"/>
        <v>22</v>
      </c>
      <c r="O151" s="236"/>
    </row>
    <row r="152" spans="1:15" ht="20.25" customHeight="1" thickBot="1">
      <c r="A152" s="240"/>
      <c r="B152" s="291" t="s">
        <v>572</v>
      </c>
      <c r="C152" s="287" t="s">
        <v>647</v>
      </c>
      <c r="D152" s="240">
        <v>1</v>
      </c>
      <c r="E152" s="274"/>
      <c r="F152" s="288">
        <v>22</v>
      </c>
      <c r="G152" s="288"/>
      <c r="H152" s="288"/>
      <c r="I152" s="288"/>
      <c r="J152" s="289"/>
      <c r="K152" s="245">
        <f t="shared" si="8"/>
        <v>22</v>
      </c>
      <c r="L152" s="246">
        <f t="shared" si="9"/>
        <v>22</v>
      </c>
      <c r="O152" s="236"/>
    </row>
    <row r="153" spans="1:15" ht="20.25" customHeight="1" thickBot="1">
      <c r="A153" s="240"/>
      <c r="B153" s="292" t="s">
        <v>648</v>
      </c>
      <c r="C153" s="293" t="s">
        <v>541</v>
      </c>
      <c r="D153" s="240">
        <v>1</v>
      </c>
      <c r="E153" s="274"/>
      <c r="F153" s="288">
        <v>22</v>
      </c>
      <c r="G153" s="288"/>
      <c r="H153" s="288"/>
      <c r="I153" s="288"/>
      <c r="J153" s="289"/>
      <c r="K153" s="245">
        <f t="shared" si="8"/>
        <v>22</v>
      </c>
      <c r="L153" s="246">
        <f t="shared" si="9"/>
        <v>22</v>
      </c>
      <c r="O153" s="236"/>
    </row>
    <row r="154" spans="1:15" ht="20.25" customHeight="1" thickBot="1">
      <c r="A154" s="249"/>
      <c r="B154" s="294" t="s">
        <v>184</v>
      </c>
      <c r="C154" s="285" t="s">
        <v>456</v>
      </c>
      <c r="D154" s="240">
        <v>1</v>
      </c>
      <c r="E154" s="253">
        <v>21</v>
      </c>
      <c r="F154" s="295"/>
      <c r="G154" s="295"/>
      <c r="H154" s="295"/>
      <c r="I154" s="295"/>
      <c r="J154" s="260"/>
      <c r="K154" s="245">
        <f t="shared" si="8"/>
        <v>21</v>
      </c>
      <c r="L154" s="246">
        <f t="shared" si="9"/>
        <v>21</v>
      </c>
      <c r="O154" s="236"/>
    </row>
    <row r="155" spans="1:15" ht="20.25" customHeight="1" thickBot="1">
      <c r="A155" s="249"/>
      <c r="B155" s="294" t="s">
        <v>247</v>
      </c>
      <c r="C155" s="285" t="s">
        <v>476</v>
      </c>
      <c r="D155" s="240">
        <v>1</v>
      </c>
      <c r="E155" s="253">
        <v>21</v>
      </c>
      <c r="F155" s="295"/>
      <c r="G155" s="295"/>
      <c r="H155" s="295"/>
      <c r="I155" s="295"/>
      <c r="J155" s="260"/>
      <c r="K155" s="245">
        <f t="shared" si="8"/>
        <v>21</v>
      </c>
      <c r="L155" s="246">
        <f t="shared" si="9"/>
        <v>21</v>
      </c>
      <c r="O155" s="236"/>
    </row>
    <row r="156" spans="1:15" ht="20.25" customHeight="1" thickBot="1">
      <c r="A156" s="240"/>
      <c r="B156" s="291" t="s">
        <v>649</v>
      </c>
      <c r="C156" s="287" t="s">
        <v>358</v>
      </c>
      <c r="D156" s="240">
        <v>1</v>
      </c>
      <c r="E156" s="274"/>
      <c r="F156" s="288">
        <v>21</v>
      </c>
      <c r="G156" s="288"/>
      <c r="H156" s="288"/>
      <c r="I156" s="288"/>
      <c r="J156" s="289"/>
      <c r="K156" s="245">
        <f t="shared" si="8"/>
        <v>21</v>
      </c>
      <c r="L156" s="246">
        <f t="shared" si="9"/>
        <v>21</v>
      </c>
      <c r="O156" s="236"/>
    </row>
    <row r="157" spans="1:15" ht="20.25" customHeight="1" thickBot="1">
      <c r="A157" s="240"/>
      <c r="B157" s="291" t="s">
        <v>650</v>
      </c>
      <c r="C157" s="287" t="s">
        <v>360</v>
      </c>
      <c r="D157" s="240">
        <v>1</v>
      </c>
      <c r="E157" s="274"/>
      <c r="F157" s="288">
        <v>21</v>
      </c>
      <c r="G157" s="288"/>
      <c r="H157" s="288"/>
      <c r="I157" s="288"/>
      <c r="J157" s="289"/>
      <c r="K157" s="245">
        <f t="shared" si="8"/>
        <v>21</v>
      </c>
      <c r="L157" s="246">
        <f t="shared" si="9"/>
        <v>21</v>
      </c>
      <c r="O157" s="236"/>
    </row>
    <row r="158" spans="1:15" ht="20.25" customHeight="1" thickBot="1">
      <c r="A158" s="240"/>
      <c r="B158" s="292" t="s">
        <v>651</v>
      </c>
      <c r="C158" s="293" t="s">
        <v>652</v>
      </c>
      <c r="D158" s="240">
        <v>1</v>
      </c>
      <c r="E158" s="274"/>
      <c r="F158" s="288">
        <v>21</v>
      </c>
      <c r="G158" s="288"/>
      <c r="H158" s="288"/>
      <c r="I158" s="288"/>
      <c r="J158" s="289"/>
      <c r="K158" s="245">
        <f t="shared" si="8"/>
        <v>21</v>
      </c>
      <c r="L158" s="246">
        <f t="shared" si="9"/>
        <v>21</v>
      </c>
      <c r="O158" s="236"/>
    </row>
    <row r="159" spans="1:15" ht="20.25" customHeight="1" thickBot="1">
      <c r="A159" s="240"/>
      <c r="B159" s="296" t="s">
        <v>653</v>
      </c>
      <c r="C159" s="297" t="s">
        <v>398</v>
      </c>
      <c r="D159" s="298">
        <v>1</v>
      </c>
      <c r="E159" s="299"/>
      <c r="F159" s="288">
        <v>21</v>
      </c>
      <c r="G159" s="288"/>
      <c r="H159" s="288"/>
      <c r="I159" s="288"/>
      <c r="J159" s="300"/>
      <c r="K159" s="245">
        <f t="shared" si="8"/>
        <v>21</v>
      </c>
      <c r="L159" s="246">
        <f t="shared" si="9"/>
        <v>21</v>
      </c>
      <c r="O159" s="236"/>
    </row>
    <row r="160" spans="1:15" ht="20.25" customHeight="1" thickBot="1">
      <c r="A160" s="249"/>
      <c r="B160" s="294" t="s">
        <v>484</v>
      </c>
      <c r="C160" s="250" t="s">
        <v>429</v>
      </c>
      <c r="D160" s="240">
        <v>1</v>
      </c>
      <c r="E160" s="301">
        <v>20</v>
      </c>
      <c r="F160" s="302"/>
      <c r="G160" s="302"/>
      <c r="H160" s="302"/>
      <c r="I160" s="302"/>
      <c r="K160" s="245">
        <f t="shared" si="8"/>
        <v>20</v>
      </c>
      <c r="L160" s="246">
        <f t="shared" si="9"/>
        <v>20</v>
      </c>
      <c r="O160" s="236"/>
    </row>
    <row r="161" spans="1:15" ht="20.25" customHeight="1" thickBot="1">
      <c r="A161" s="249"/>
      <c r="B161" s="294" t="s">
        <v>469</v>
      </c>
      <c r="C161" s="250" t="s">
        <v>191</v>
      </c>
      <c r="D161" s="240">
        <v>1</v>
      </c>
      <c r="E161" s="301">
        <v>20</v>
      </c>
      <c r="F161" s="266"/>
      <c r="G161" s="266"/>
      <c r="H161" s="266"/>
      <c r="I161" s="266"/>
      <c r="K161" s="245">
        <f t="shared" si="8"/>
        <v>20</v>
      </c>
      <c r="L161" s="246">
        <f t="shared" si="9"/>
        <v>20</v>
      </c>
      <c r="O161" s="236"/>
    </row>
    <row r="162" spans="1:15" ht="20.25" customHeight="1" thickBot="1">
      <c r="A162" s="249"/>
      <c r="B162" s="294" t="s">
        <v>654</v>
      </c>
      <c r="C162" s="250" t="s">
        <v>591</v>
      </c>
      <c r="D162" s="240">
        <v>1</v>
      </c>
      <c r="E162" s="301">
        <v>20</v>
      </c>
      <c r="F162" s="266"/>
      <c r="G162" s="266"/>
      <c r="H162" s="266"/>
      <c r="I162" s="266"/>
      <c r="K162" s="245">
        <f t="shared" si="8"/>
        <v>20</v>
      </c>
      <c r="L162" s="246">
        <f t="shared" si="9"/>
        <v>20</v>
      </c>
      <c r="O162" s="236"/>
    </row>
    <row r="163" spans="1:15" ht="20.25" customHeight="1" thickBot="1">
      <c r="A163" s="249"/>
      <c r="B163" s="294" t="s">
        <v>655</v>
      </c>
      <c r="C163" s="250" t="s">
        <v>656</v>
      </c>
      <c r="D163" s="240">
        <v>1</v>
      </c>
      <c r="E163" s="301">
        <v>20</v>
      </c>
      <c r="F163" s="266"/>
      <c r="G163" s="266"/>
      <c r="H163" s="266"/>
      <c r="I163" s="266"/>
      <c r="K163" s="245">
        <f t="shared" si="8"/>
        <v>20</v>
      </c>
      <c r="L163" s="246">
        <f t="shared" si="9"/>
        <v>20</v>
      </c>
      <c r="O163" s="236"/>
    </row>
    <row r="164" spans="1:15" ht="20.25" customHeight="1" thickBot="1">
      <c r="A164" s="249"/>
      <c r="B164" s="294" t="s">
        <v>486</v>
      </c>
      <c r="C164" s="250" t="s">
        <v>487</v>
      </c>
      <c r="D164" s="240">
        <v>1</v>
      </c>
      <c r="E164" s="301">
        <v>20</v>
      </c>
      <c r="F164" s="266"/>
      <c r="G164" s="266"/>
      <c r="H164" s="266"/>
      <c r="I164" s="266"/>
      <c r="K164" s="245">
        <f t="shared" si="8"/>
        <v>20</v>
      </c>
      <c r="L164" s="246">
        <f t="shared" si="9"/>
        <v>20</v>
      </c>
      <c r="O164" s="236"/>
    </row>
    <row r="165" spans="1:15" ht="20.25" customHeight="1" thickBot="1">
      <c r="A165" s="249"/>
      <c r="B165" s="294" t="s">
        <v>357</v>
      </c>
      <c r="C165" s="250" t="s">
        <v>485</v>
      </c>
      <c r="D165" s="240">
        <v>1</v>
      </c>
      <c r="E165" s="301">
        <v>20</v>
      </c>
      <c r="F165" s="266"/>
      <c r="G165" s="266"/>
      <c r="H165" s="266"/>
      <c r="I165" s="266"/>
      <c r="K165" s="245">
        <f t="shared" ref="K165:K171" si="10">SUM(E165:I165)</f>
        <v>20</v>
      </c>
      <c r="L165" s="246">
        <f t="shared" ref="L165:L171" si="11">SUM(E165:I165)/D165</f>
        <v>20</v>
      </c>
      <c r="O165" s="236"/>
    </row>
    <row r="166" spans="1:15" ht="20.25" customHeight="1" thickBot="1">
      <c r="A166" s="249"/>
      <c r="B166" s="294" t="s">
        <v>433</v>
      </c>
      <c r="C166" s="250" t="s">
        <v>429</v>
      </c>
      <c r="D166" s="240">
        <v>1</v>
      </c>
      <c r="E166" s="301">
        <v>20</v>
      </c>
      <c r="F166" s="303"/>
      <c r="G166" s="303"/>
      <c r="H166" s="303"/>
      <c r="I166" s="303"/>
      <c r="K166" s="245">
        <f t="shared" si="10"/>
        <v>20</v>
      </c>
      <c r="L166" s="246">
        <f t="shared" si="11"/>
        <v>20</v>
      </c>
      <c r="O166" s="236"/>
    </row>
    <row r="167" spans="1:15" ht="20.25" customHeight="1" thickBot="1">
      <c r="A167" s="249"/>
      <c r="B167" s="294" t="s">
        <v>454</v>
      </c>
      <c r="C167" s="250" t="s">
        <v>455</v>
      </c>
      <c r="D167" s="240">
        <v>1</v>
      </c>
      <c r="E167" s="301">
        <v>20</v>
      </c>
      <c r="F167" s="303"/>
      <c r="G167" s="303"/>
      <c r="H167" s="303"/>
      <c r="I167" s="303"/>
      <c r="K167" s="245">
        <f t="shared" si="10"/>
        <v>20</v>
      </c>
      <c r="L167" s="246">
        <f t="shared" si="11"/>
        <v>20</v>
      </c>
      <c r="O167" s="236"/>
    </row>
    <row r="168" spans="1:15" ht="20.25" customHeight="1" thickBot="1">
      <c r="A168" s="249"/>
      <c r="B168" s="294" t="s">
        <v>377</v>
      </c>
      <c r="C168" s="250" t="s">
        <v>431</v>
      </c>
      <c r="D168" s="240">
        <v>1</v>
      </c>
      <c r="E168" s="301">
        <v>20</v>
      </c>
      <c r="F168" s="303"/>
      <c r="G168" s="303"/>
      <c r="H168" s="303"/>
      <c r="I168" s="303"/>
      <c r="K168" s="245">
        <f t="shared" si="10"/>
        <v>20</v>
      </c>
      <c r="L168" s="246">
        <f t="shared" si="11"/>
        <v>20</v>
      </c>
      <c r="O168" s="236"/>
    </row>
    <row r="169" spans="1:15" ht="20.25" customHeight="1" thickBot="1">
      <c r="A169" s="249"/>
      <c r="B169" s="294" t="s">
        <v>657</v>
      </c>
      <c r="C169" s="250" t="s">
        <v>608</v>
      </c>
      <c r="D169" s="240">
        <v>1</v>
      </c>
      <c r="E169" s="301">
        <v>20</v>
      </c>
      <c r="F169" s="302"/>
      <c r="G169" s="302"/>
      <c r="H169" s="302"/>
      <c r="I169" s="302"/>
      <c r="K169" s="245">
        <f t="shared" si="10"/>
        <v>20</v>
      </c>
      <c r="L169" s="246">
        <f t="shared" si="11"/>
        <v>20</v>
      </c>
      <c r="O169" s="236"/>
    </row>
    <row r="170" spans="1:15" ht="20.25" customHeight="1" thickBot="1">
      <c r="A170" s="240"/>
      <c r="B170" s="304" t="s">
        <v>433</v>
      </c>
      <c r="C170" s="273" t="s">
        <v>458</v>
      </c>
      <c r="D170" s="240">
        <v>1</v>
      </c>
      <c r="E170" s="305"/>
      <c r="F170" s="274">
        <v>20</v>
      </c>
      <c r="G170" s="274"/>
      <c r="H170" s="274"/>
      <c r="I170" s="274"/>
      <c r="J170" s="262"/>
      <c r="K170" s="245">
        <f t="shared" si="10"/>
        <v>20</v>
      </c>
      <c r="L170" s="246">
        <f t="shared" si="11"/>
        <v>20</v>
      </c>
      <c r="O170" s="236"/>
    </row>
    <row r="171" spans="1:15" ht="20.25" customHeight="1" thickBot="1">
      <c r="A171" s="306"/>
      <c r="B171" s="307" t="s">
        <v>658</v>
      </c>
      <c r="C171" s="308" t="s">
        <v>458</v>
      </c>
      <c r="D171" s="306">
        <v>1</v>
      </c>
      <c r="E171" s="309"/>
      <c r="F171" s="310">
        <v>20</v>
      </c>
      <c r="G171" s="310"/>
      <c r="H171" s="310"/>
      <c r="I171" s="310"/>
      <c r="J171" s="262"/>
      <c r="K171" s="245">
        <f t="shared" si="10"/>
        <v>20</v>
      </c>
      <c r="L171" s="246">
        <f t="shared" si="11"/>
        <v>20</v>
      </c>
      <c r="O171" s="236"/>
    </row>
    <row r="172" spans="1:15" ht="20.25" customHeight="1" thickTop="1">
      <c r="A172" s="236"/>
      <c r="B172" s="311"/>
      <c r="C172" s="311"/>
      <c r="D172" s="236"/>
      <c r="E172" s="312"/>
      <c r="F172" s="312"/>
      <c r="G172" s="312"/>
      <c r="H172" s="312"/>
      <c r="I172" s="312"/>
      <c r="J172" s="262"/>
      <c r="K172" s="268"/>
      <c r="L172" s="313"/>
    </row>
    <row r="173" spans="1:15" ht="20.25" customHeight="1">
      <c r="A173" s="236"/>
      <c r="B173" s="311"/>
      <c r="C173" s="311"/>
      <c r="D173" s="236"/>
      <c r="E173" s="312"/>
      <c r="F173" s="312"/>
      <c r="G173" s="312"/>
      <c r="H173" s="312"/>
      <c r="I173" s="312"/>
      <c r="J173" s="262"/>
      <c r="K173" s="268"/>
      <c r="L173" s="313"/>
    </row>
    <row r="174" spans="1:15" ht="20.25" customHeight="1">
      <c r="A174" s="236"/>
      <c r="B174" s="311"/>
      <c r="C174" s="311"/>
      <c r="D174" s="236"/>
      <c r="E174" s="312"/>
      <c r="F174" s="312"/>
      <c r="G174" s="312"/>
      <c r="H174" s="312"/>
      <c r="I174" s="312"/>
      <c r="J174" s="262"/>
      <c r="K174" s="268"/>
      <c r="L174" s="313"/>
    </row>
    <row r="175" spans="1:15" ht="20.25" customHeight="1">
      <c r="A175" s="236"/>
      <c r="B175" s="311"/>
      <c r="C175" s="311"/>
      <c r="D175" s="236"/>
      <c r="E175" s="312"/>
      <c r="F175" s="312"/>
      <c r="G175" s="312"/>
      <c r="H175" s="312"/>
      <c r="I175" s="312"/>
      <c r="J175" s="262"/>
      <c r="K175" s="268"/>
      <c r="L175" s="313"/>
    </row>
    <row r="176" spans="1:15" ht="20.25" customHeight="1">
      <c r="A176" s="236"/>
      <c r="B176" s="311"/>
      <c r="C176" s="311"/>
      <c r="D176" s="236"/>
      <c r="E176" s="312"/>
      <c r="F176" s="312"/>
      <c r="G176" s="312"/>
      <c r="H176" s="312"/>
      <c r="I176" s="312"/>
      <c r="J176" s="262"/>
      <c r="K176" s="268"/>
      <c r="L176" s="313"/>
    </row>
    <row r="177" spans="1:12" ht="20.25" customHeight="1">
      <c r="A177" s="236"/>
      <c r="B177" s="311"/>
      <c r="C177" s="311"/>
      <c r="D177" s="236"/>
      <c r="E177" s="312"/>
      <c r="F177" s="312"/>
      <c r="G177" s="312"/>
      <c r="H177" s="312"/>
      <c r="I177" s="312"/>
      <c r="J177" s="262"/>
      <c r="K177" s="268"/>
      <c r="L177" s="313"/>
    </row>
    <row r="178" spans="1:12" ht="20.25" customHeight="1">
      <c r="A178" s="236"/>
      <c r="B178" s="311"/>
      <c r="C178" s="311"/>
      <c r="D178" s="236"/>
      <c r="E178" s="312"/>
      <c r="F178" s="312"/>
      <c r="G178" s="312"/>
      <c r="H178" s="312"/>
      <c r="I178" s="312"/>
      <c r="J178" s="262"/>
      <c r="K178" s="268"/>
      <c r="L178" s="313"/>
    </row>
    <row r="179" spans="1:12" ht="20.25" customHeight="1">
      <c r="A179" s="236"/>
      <c r="B179" s="314"/>
      <c r="C179" s="314"/>
      <c r="D179" s="236"/>
      <c r="E179" s="312"/>
      <c r="F179" s="312"/>
      <c r="G179" s="312"/>
      <c r="H179" s="312"/>
      <c r="I179" s="312"/>
      <c r="J179" s="262"/>
      <c r="K179" s="268"/>
      <c r="L179" s="313"/>
    </row>
    <row r="180" spans="1:12" ht="20.25" customHeight="1">
      <c r="A180" s="236"/>
      <c r="B180" s="314"/>
      <c r="C180" s="314"/>
      <c r="D180" s="236"/>
      <c r="E180" s="312"/>
      <c r="F180" s="312"/>
      <c r="G180" s="312"/>
      <c r="H180" s="312"/>
      <c r="I180" s="312"/>
      <c r="J180" s="262"/>
      <c r="K180" s="268"/>
      <c r="L180" s="313"/>
    </row>
    <row r="181" spans="1:12" ht="20.25" customHeight="1">
      <c r="A181" s="236"/>
      <c r="B181" s="314"/>
      <c r="C181" s="314"/>
      <c r="D181" s="236"/>
      <c r="E181" s="312"/>
      <c r="F181" s="312"/>
      <c r="G181" s="312"/>
      <c r="H181" s="312"/>
      <c r="I181" s="312"/>
      <c r="J181" s="262"/>
      <c r="K181" s="268"/>
      <c r="L181" s="313"/>
    </row>
    <row r="182" spans="1:12" ht="20.25" customHeight="1">
      <c r="A182" s="236"/>
      <c r="B182" s="314"/>
      <c r="C182" s="314"/>
      <c r="D182" s="236"/>
      <c r="E182" s="312"/>
      <c r="F182" s="312"/>
      <c r="G182" s="312"/>
      <c r="H182" s="312"/>
      <c r="I182" s="312"/>
      <c r="J182" s="262"/>
      <c r="K182" s="268"/>
      <c r="L182" s="313"/>
    </row>
    <row r="183" spans="1:12" ht="20.25" customHeight="1">
      <c r="A183" s="236"/>
      <c r="B183" s="314"/>
      <c r="C183" s="314"/>
      <c r="D183" s="236"/>
      <c r="E183" s="312"/>
      <c r="F183" s="312"/>
      <c r="G183" s="312"/>
      <c r="H183" s="312"/>
      <c r="I183" s="312"/>
      <c r="J183" s="262"/>
      <c r="K183" s="268"/>
      <c r="L183" s="313"/>
    </row>
    <row r="184" spans="1:12" ht="20.25" customHeight="1">
      <c r="A184" s="236"/>
      <c r="B184" s="311"/>
      <c r="C184" s="311"/>
      <c r="D184" s="236"/>
      <c r="E184" s="312"/>
      <c r="F184" s="312"/>
      <c r="G184" s="312"/>
      <c r="H184" s="312"/>
      <c r="I184" s="312"/>
      <c r="J184" s="262"/>
      <c r="K184" s="268"/>
      <c r="L184" s="313"/>
    </row>
    <row r="185" spans="1:12" ht="20.25" customHeight="1">
      <c r="A185" s="236"/>
      <c r="B185" s="311"/>
      <c r="C185" s="311"/>
      <c r="D185" s="236"/>
      <c r="E185" s="312"/>
      <c r="F185" s="312"/>
      <c r="G185" s="312"/>
      <c r="H185" s="312"/>
      <c r="I185" s="312"/>
      <c r="J185" s="262"/>
      <c r="K185" s="268"/>
      <c r="L185" s="313"/>
    </row>
    <row r="186" spans="1:12" ht="20.25" customHeight="1">
      <c r="A186" s="236"/>
      <c r="B186" s="311"/>
      <c r="C186" s="311"/>
      <c r="D186" s="236"/>
      <c r="E186" s="312"/>
      <c r="F186" s="312"/>
      <c r="G186" s="312"/>
      <c r="H186" s="312"/>
      <c r="I186" s="312"/>
      <c r="J186" s="262"/>
      <c r="K186" s="268"/>
      <c r="L186" s="313"/>
    </row>
    <row r="187" spans="1:12" ht="20.25" customHeight="1">
      <c r="A187" s="236"/>
      <c r="B187" s="311"/>
      <c r="C187" s="311"/>
      <c r="D187" s="236"/>
      <c r="E187" s="312"/>
      <c r="F187" s="312"/>
      <c r="G187" s="312"/>
      <c r="H187" s="312"/>
      <c r="I187" s="312"/>
      <c r="J187" s="262"/>
      <c r="K187" s="268"/>
      <c r="L187" s="313"/>
    </row>
    <row r="188" spans="1:12" ht="20.25" customHeight="1">
      <c r="A188" s="236"/>
      <c r="B188" s="311"/>
      <c r="C188" s="311"/>
      <c r="D188" s="236"/>
      <c r="E188" s="312"/>
      <c r="F188" s="312"/>
      <c r="G188" s="312"/>
      <c r="H188" s="312"/>
      <c r="I188" s="312"/>
      <c r="J188" s="262"/>
      <c r="K188" s="268"/>
      <c r="L188" s="313"/>
    </row>
    <row r="189" spans="1:12" ht="20.25" customHeight="1">
      <c r="A189" s="236"/>
      <c r="B189" s="311"/>
      <c r="C189" s="311"/>
      <c r="D189" s="236"/>
      <c r="E189" s="312"/>
      <c r="F189" s="312"/>
      <c r="G189" s="312"/>
      <c r="H189" s="312"/>
      <c r="I189" s="312"/>
      <c r="J189" s="262"/>
      <c r="K189" s="268"/>
      <c r="L189" s="313"/>
    </row>
    <row r="190" spans="1:12" ht="20.25" customHeight="1">
      <c r="A190" s="236"/>
      <c r="B190" s="311"/>
      <c r="C190" s="311"/>
      <c r="D190" s="236"/>
      <c r="E190" s="312"/>
      <c r="F190" s="312"/>
      <c r="G190" s="312"/>
      <c r="H190" s="312"/>
      <c r="I190" s="312"/>
      <c r="J190" s="262"/>
      <c r="K190" s="268"/>
      <c r="L190" s="313"/>
    </row>
    <row r="191" spans="1:12" ht="20.25" customHeight="1">
      <c r="A191" s="236"/>
      <c r="B191" s="311"/>
      <c r="C191" s="311"/>
      <c r="D191" s="236"/>
      <c r="E191" s="312"/>
      <c r="F191" s="312"/>
      <c r="G191" s="312"/>
      <c r="H191" s="312"/>
      <c r="I191" s="312"/>
      <c r="J191" s="262"/>
      <c r="K191" s="268"/>
      <c r="L191" s="313"/>
    </row>
    <row r="192" spans="1:12" ht="20.25" customHeight="1">
      <c r="A192" s="236"/>
      <c r="B192" s="314"/>
      <c r="C192" s="314"/>
      <c r="D192" s="236"/>
      <c r="E192" s="312"/>
      <c r="F192" s="312"/>
      <c r="G192" s="312"/>
      <c r="H192" s="312"/>
      <c r="I192" s="312"/>
      <c r="J192" s="262"/>
      <c r="K192" s="268"/>
      <c r="L192" s="313"/>
    </row>
    <row r="193" spans="1:12" ht="20.25" customHeight="1">
      <c r="A193" s="236"/>
      <c r="B193" s="311"/>
      <c r="C193" s="311"/>
      <c r="D193" s="236"/>
      <c r="E193" s="312"/>
      <c r="F193" s="312"/>
      <c r="G193" s="312"/>
      <c r="H193" s="312"/>
      <c r="I193" s="312"/>
      <c r="J193" s="262"/>
      <c r="K193" s="268"/>
      <c r="L193" s="313"/>
    </row>
    <row r="194" spans="1:12" ht="20.25" customHeight="1">
      <c r="A194" s="236"/>
      <c r="B194" s="311"/>
      <c r="C194" s="311"/>
      <c r="D194" s="236"/>
      <c r="E194" s="312"/>
      <c r="F194" s="312"/>
      <c r="G194" s="312"/>
      <c r="H194" s="312"/>
      <c r="I194" s="312"/>
      <c r="J194" s="262"/>
      <c r="K194" s="268"/>
      <c r="L194" s="313"/>
    </row>
    <row r="195" spans="1:12" ht="20.25" customHeight="1">
      <c r="A195" s="236"/>
      <c r="B195" s="311"/>
      <c r="C195" s="311"/>
      <c r="D195" s="236"/>
      <c r="E195" s="312"/>
      <c r="F195" s="312"/>
      <c r="G195" s="312"/>
      <c r="H195" s="312"/>
      <c r="I195" s="312"/>
      <c r="J195" s="262"/>
      <c r="K195" s="268"/>
      <c r="L195" s="313"/>
    </row>
    <row r="196" spans="1:12" ht="20.25" customHeight="1">
      <c r="A196" s="236"/>
      <c r="B196" s="311"/>
      <c r="C196" s="311"/>
      <c r="D196" s="236"/>
      <c r="E196" s="312"/>
      <c r="F196" s="312"/>
      <c r="G196" s="312"/>
      <c r="H196" s="312"/>
      <c r="I196" s="312"/>
      <c r="J196" s="262"/>
      <c r="K196" s="268"/>
      <c r="L196" s="313"/>
    </row>
    <row r="197" spans="1:12" ht="20.25" customHeight="1">
      <c r="A197" s="236"/>
      <c r="B197" s="311"/>
      <c r="C197" s="311"/>
      <c r="D197" s="236"/>
      <c r="E197" s="312"/>
      <c r="F197" s="312"/>
      <c r="G197" s="312"/>
      <c r="H197" s="312"/>
      <c r="I197" s="312"/>
      <c r="J197" s="262"/>
      <c r="K197" s="268"/>
      <c r="L197" s="313"/>
    </row>
    <row r="198" spans="1:12" ht="20.25" customHeight="1">
      <c r="A198" s="236"/>
      <c r="B198" s="311"/>
      <c r="C198" s="311"/>
      <c r="D198" s="236"/>
      <c r="E198" s="312"/>
      <c r="F198" s="312"/>
      <c r="G198" s="312"/>
      <c r="H198" s="312"/>
      <c r="I198" s="312"/>
      <c r="J198" s="262"/>
      <c r="K198" s="268"/>
      <c r="L198" s="313"/>
    </row>
    <row r="199" spans="1:12" ht="20.25" customHeight="1">
      <c r="A199" s="236"/>
      <c r="B199" s="311"/>
      <c r="C199" s="311"/>
      <c r="D199" s="236"/>
      <c r="E199" s="312"/>
      <c r="F199" s="312"/>
      <c r="G199" s="312"/>
      <c r="H199" s="312"/>
      <c r="I199" s="312"/>
      <c r="J199" s="262"/>
      <c r="K199" s="268"/>
      <c r="L199" s="313"/>
    </row>
    <row r="200" spans="1:12" ht="20.25" customHeight="1">
      <c r="A200" s="236"/>
      <c r="B200" s="311"/>
      <c r="C200" s="311"/>
      <c r="D200" s="236"/>
      <c r="E200" s="312"/>
      <c r="F200" s="312"/>
      <c r="G200" s="312"/>
      <c r="H200" s="312"/>
      <c r="I200" s="312"/>
      <c r="J200" s="262"/>
      <c r="K200" s="268"/>
      <c r="L200" s="313"/>
    </row>
    <row r="201" spans="1:12" ht="20.25" customHeight="1">
      <c r="A201" s="236"/>
      <c r="B201" s="311"/>
      <c r="C201" s="311"/>
      <c r="D201" s="236"/>
      <c r="E201" s="312"/>
      <c r="F201" s="312"/>
      <c r="G201" s="312"/>
      <c r="H201" s="312"/>
      <c r="I201" s="312"/>
      <c r="J201" s="262"/>
      <c r="K201" s="268"/>
      <c r="L201" s="313"/>
    </row>
    <row r="202" spans="1:12" ht="20.25" customHeight="1">
      <c r="A202" s="236"/>
      <c r="B202" s="311"/>
      <c r="C202" s="311"/>
      <c r="D202" s="236"/>
      <c r="E202" s="312"/>
      <c r="F202" s="312"/>
      <c r="G202" s="312"/>
      <c r="H202" s="312"/>
      <c r="I202" s="312"/>
      <c r="J202" s="262"/>
      <c r="K202" s="268"/>
      <c r="L202" s="313"/>
    </row>
    <row r="203" spans="1:12" ht="20.25" customHeight="1">
      <c r="A203" s="236"/>
      <c r="B203" s="314"/>
      <c r="C203" s="314"/>
      <c r="D203" s="236"/>
      <c r="E203" s="312"/>
      <c r="F203" s="312"/>
      <c r="G203" s="312"/>
      <c r="H203" s="312"/>
      <c r="I203" s="312"/>
      <c r="J203" s="262"/>
      <c r="K203" s="268"/>
      <c r="L203" s="313"/>
    </row>
    <row r="204" spans="1:12" ht="20.25" customHeight="1">
      <c r="A204" s="236"/>
      <c r="B204" s="314"/>
      <c r="C204" s="314"/>
      <c r="D204" s="236"/>
      <c r="E204" s="312"/>
      <c r="F204" s="312"/>
      <c r="G204" s="312"/>
      <c r="H204" s="312"/>
      <c r="I204" s="312"/>
      <c r="J204" s="262"/>
      <c r="K204" s="268"/>
      <c r="L204" s="313"/>
    </row>
    <row r="205" spans="1:12" ht="20.25" customHeight="1">
      <c r="A205" s="236"/>
      <c r="B205" s="311"/>
      <c r="C205" s="311"/>
      <c r="D205" s="236"/>
      <c r="E205" s="312"/>
      <c r="F205" s="312"/>
      <c r="G205" s="312"/>
      <c r="H205" s="312"/>
      <c r="I205" s="312"/>
      <c r="J205" s="262"/>
      <c r="K205" s="268"/>
      <c r="L205" s="313"/>
    </row>
    <row r="206" spans="1:12" ht="20.25" customHeight="1">
      <c r="A206" s="236"/>
      <c r="B206" s="311"/>
      <c r="C206" s="311"/>
      <c r="D206" s="236"/>
      <c r="E206" s="312"/>
      <c r="F206" s="312"/>
      <c r="G206" s="312"/>
      <c r="H206" s="312"/>
      <c r="I206" s="312"/>
      <c r="J206" s="262"/>
      <c r="K206" s="268"/>
      <c r="L206" s="313"/>
    </row>
    <row r="207" spans="1:12" ht="20.25" customHeight="1">
      <c r="A207" s="236"/>
      <c r="B207" s="311"/>
      <c r="C207" s="311"/>
      <c r="D207" s="262"/>
      <c r="E207" s="262"/>
      <c r="F207" s="262"/>
      <c r="G207" s="262"/>
      <c r="H207" s="262"/>
      <c r="I207" s="262"/>
      <c r="J207" s="262"/>
      <c r="K207" s="262"/>
      <c r="L207" s="262"/>
    </row>
    <row r="208" spans="1:12" ht="20.25" customHeight="1">
      <c r="A208" s="236"/>
      <c r="B208" s="315"/>
      <c r="C208" s="315"/>
      <c r="D208" s="236"/>
      <c r="E208" s="236"/>
      <c r="F208" s="236"/>
      <c r="G208" s="236"/>
      <c r="H208" s="236"/>
      <c r="I208" s="236"/>
      <c r="J208" s="262"/>
      <c r="K208" s="262"/>
      <c r="L208" s="262"/>
    </row>
    <row r="209" spans="1:17" ht="20.25" customHeight="1">
      <c r="A209" s="236"/>
      <c r="B209" s="311"/>
      <c r="C209" s="311"/>
      <c r="D209" s="236"/>
      <c r="E209" s="236"/>
      <c r="F209" s="236"/>
      <c r="G209" s="236"/>
      <c r="H209" s="236"/>
      <c r="I209" s="236"/>
      <c r="J209" s="262"/>
      <c r="K209" s="262"/>
      <c r="L209" s="262"/>
      <c r="N209" s="230"/>
      <c r="Q209" s="230"/>
    </row>
    <row r="210" spans="1:17" ht="20.25" customHeight="1">
      <c r="A210" s="236"/>
      <c r="B210" s="311"/>
      <c r="C210" s="311"/>
      <c r="D210" s="236"/>
      <c r="E210" s="236"/>
      <c r="F210" s="236"/>
      <c r="G210" s="236"/>
      <c r="H210" s="236"/>
      <c r="I210" s="236"/>
      <c r="J210" s="262"/>
      <c r="K210" s="262"/>
      <c r="L210" s="262"/>
      <c r="N210" s="230"/>
      <c r="Q210" s="230"/>
    </row>
    <row r="211" spans="1:17" ht="20.25" customHeight="1">
      <c r="A211" s="236"/>
      <c r="B211" s="311"/>
      <c r="C211" s="311"/>
      <c r="D211" s="236"/>
      <c r="E211" s="236"/>
      <c r="F211" s="236"/>
      <c r="G211" s="236"/>
      <c r="H211" s="236"/>
      <c r="I211" s="236"/>
      <c r="J211" s="262"/>
      <c r="K211" s="262"/>
      <c r="L211" s="262"/>
      <c r="N211" s="230"/>
      <c r="Q211" s="230"/>
    </row>
    <row r="212" spans="1:17" ht="20.25" customHeight="1">
      <c r="A212" s="236"/>
      <c r="B212" s="311"/>
      <c r="C212" s="311"/>
      <c r="D212" s="236"/>
      <c r="E212" s="236"/>
      <c r="F212" s="236"/>
      <c r="G212" s="236"/>
      <c r="H212" s="236"/>
      <c r="I212" s="236"/>
      <c r="J212" s="262"/>
      <c r="K212" s="262"/>
      <c r="L212" s="262"/>
      <c r="N212" s="230"/>
      <c r="Q212" s="230"/>
    </row>
    <row r="213" spans="1:17" ht="20.25" customHeight="1">
      <c r="A213" s="236"/>
      <c r="B213" s="311"/>
      <c r="C213" s="311"/>
      <c r="D213" s="236"/>
      <c r="E213" s="236"/>
      <c r="F213" s="236"/>
      <c r="G213" s="236"/>
      <c r="H213" s="236"/>
      <c r="I213" s="236"/>
      <c r="J213" s="262"/>
      <c r="K213" s="262"/>
      <c r="L213" s="262"/>
      <c r="N213" s="230"/>
      <c r="Q213" s="230"/>
    </row>
    <row r="214" spans="1:17" ht="20.25" customHeight="1">
      <c r="A214" s="236"/>
      <c r="B214" s="311"/>
      <c r="C214" s="311"/>
      <c r="D214" s="236"/>
      <c r="E214" s="236"/>
      <c r="F214" s="236"/>
      <c r="G214" s="236"/>
      <c r="H214" s="236"/>
      <c r="I214" s="236"/>
      <c r="J214" s="262"/>
      <c r="K214" s="262"/>
      <c r="L214" s="262"/>
      <c r="N214" s="230"/>
      <c r="Q214" s="230"/>
    </row>
    <row r="215" spans="1:17" ht="20.25" customHeight="1">
      <c r="A215" s="236"/>
      <c r="B215" s="311"/>
      <c r="C215" s="311"/>
      <c r="D215" s="236"/>
      <c r="E215" s="236"/>
      <c r="F215" s="236"/>
      <c r="G215" s="236"/>
      <c r="H215" s="236"/>
      <c r="I215" s="236"/>
      <c r="J215" s="262"/>
      <c r="K215" s="262"/>
      <c r="L215" s="262"/>
      <c r="N215" s="230"/>
      <c r="Q215" s="230"/>
    </row>
    <row r="216" spans="1:17" ht="20.25" customHeight="1">
      <c r="A216" s="236"/>
      <c r="B216" s="311"/>
      <c r="C216" s="311"/>
      <c r="D216" s="236"/>
      <c r="E216" s="236"/>
      <c r="F216" s="236"/>
      <c r="G216" s="236"/>
      <c r="H216" s="236"/>
      <c r="I216" s="236"/>
      <c r="J216" s="262"/>
      <c r="K216" s="262"/>
      <c r="L216" s="262"/>
      <c r="N216" s="230"/>
      <c r="Q216" s="230"/>
    </row>
    <row r="217" spans="1:17" ht="20.25" customHeight="1">
      <c r="A217" s="236"/>
      <c r="B217" s="311"/>
      <c r="C217" s="311"/>
      <c r="D217" s="236"/>
      <c r="E217" s="236"/>
      <c r="F217" s="236"/>
      <c r="G217" s="236"/>
      <c r="H217" s="236"/>
      <c r="I217" s="236"/>
      <c r="J217" s="262"/>
      <c r="K217" s="262"/>
      <c r="L217" s="262"/>
      <c r="N217" s="230"/>
      <c r="Q217" s="230"/>
    </row>
    <row r="218" spans="1:17" ht="20.25" customHeight="1">
      <c r="A218" s="236"/>
      <c r="B218" s="311"/>
      <c r="C218" s="311"/>
      <c r="D218" s="236"/>
      <c r="E218" s="236"/>
      <c r="F218" s="236"/>
      <c r="G218" s="236"/>
      <c r="H218" s="236"/>
      <c r="I218" s="236"/>
      <c r="J218" s="262"/>
      <c r="K218" s="262"/>
      <c r="L218" s="262"/>
      <c r="N218" s="230"/>
      <c r="Q218" s="230"/>
    </row>
    <row r="219" spans="1:17" ht="20.25" customHeight="1">
      <c r="A219" s="236"/>
      <c r="B219" s="311"/>
      <c r="C219" s="311"/>
      <c r="D219" s="236"/>
      <c r="E219" s="236"/>
      <c r="F219" s="236"/>
      <c r="G219" s="236"/>
      <c r="H219" s="236"/>
      <c r="I219" s="236"/>
      <c r="J219" s="262"/>
      <c r="K219" s="262"/>
      <c r="L219" s="262"/>
      <c r="N219" s="230"/>
      <c r="Q219" s="230"/>
    </row>
    <row r="220" spans="1:17" ht="20.25" customHeight="1">
      <c r="A220" s="236"/>
      <c r="B220" s="311"/>
      <c r="C220" s="311"/>
      <c r="D220" s="236"/>
      <c r="E220" s="236"/>
      <c r="F220" s="236"/>
      <c r="G220" s="236"/>
      <c r="H220" s="236"/>
      <c r="I220" s="236"/>
      <c r="J220" s="262"/>
      <c r="K220" s="262"/>
      <c r="L220" s="262"/>
      <c r="N220" s="230"/>
      <c r="Q220" s="230"/>
    </row>
    <row r="221" spans="1:17" ht="20.25" customHeight="1">
      <c r="A221" s="236"/>
      <c r="B221" s="311"/>
      <c r="C221" s="311"/>
      <c r="D221" s="236"/>
      <c r="E221" s="236"/>
      <c r="F221" s="236"/>
      <c r="G221" s="236"/>
      <c r="H221" s="236"/>
      <c r="I221" s="236"/>
      <c r="J221" s="262"/>
      <c r="K221" s="262"/>
      <c r="L221" s="262"/>
      <c r="N221" s="230"/>
      <c r="Q221" s="230"/>
    </row>
    <row r="222" spans="1:17" ht="20.25" customHeight="1">
      <c r="A222" s="236"/>
      <c r="B222" s="311"/>
      <c r="C222" s="311"/>
      <c r="D222" s="236"/>
      <c r="E222" s="236"/>
      <c r="F222" s="236"/>
      <c r="G222" s="236"/>
      <c r="H222" s="236"/>
      <c r="I222" s="236"/>
      <c r="J222" s="262"/>
      <c r="K222" s="262"/>
      <c r="L222" s="262"/>
      <c r="N222" s="230"/>
      <c r="Q222" s="230"/>
    </row>
    <row r="223" spans="1:17" ht="20.25" customHeight="1">
      <c r="A223" s="236"/>
      <c r="B223" s="311"/>
      <c r="C223" s="311"/>
      <c r="D223" s="236"/>
      <c r="E223" s="236"/>
      <c r="F223" s="236"/>
      <c r="G223" s="236"/>
      <c r="H223" s="236"/>
      <c r="I223" s="236"/>
      <c r="J223" s="262"/>
      <c r="K223" s="262"/>
      <c r="L223" s="262"/>
      <c r="N223" s="230"/>
      <c r="Q223" s="230"/>
    </row>
    <row r="224" spans="1:17" ht="20.25" customHeight="1">
      <c r="A224" s="236"/>
      <c r="B224" s="311"/>
      <c r="C224" s="311"/>
      <c r="D224" s="236"/>
      <c r="E224" s="236"/>
      <c r="F224" s="236"/>
      <c r="G224" s="236"/>
      <c r="H224" s="236"/>
      <c r="I224" s="236"/>
      <c r="J224" s="262"/>
      <c r="K224" s="262"/>
      <c r="L224" s="262"/>
      <c r="N224" s="230"/>
      <c r="Q224" s="230"/>
    </row>
    <row r="225" spans="1:17" ht="20.25" customHeight="1">
      <c r="A225" s="236"/>
      <c r="B225" s="311"/>
      <c r="C225" s="311"/>
      <c r="D225" s="236"/>
      <c r="E225" s="236"/>
      <c r="F225" s="236"/>
      <c r="G225" s="236"/>
      <c r="H225" s="236"/>
      <c r="I225" s="236"/>
      <c r="J225" s="262"/>
      <c r="K225" s="262"/>
      <c r="L225" s="262"/>
      <c r="N225" s="230"/>
      <c r="Q225" s="230"/>
    </row>
    <row r="226" spans="1:17" ht="20.25" customHeight="1">
      <c r="A226" s="236"/>
      <c r="B226" s="311"/>
      <c r="C226" s="311"/>
      <c r="D226" s="236"/>
      <c r="E226" s="236"/>
      <c r="F226" s="236"/>
      <c r="G226" s="236"/>
      <c r="H226" s="236"/>
      <c r="I226" s="236"/>
      <c r="J226" s="262"/>
      <c r="K226" s="262"/>
      <c r="L226" s="262"/>
      <c r="N226" s="230"/>
      <c r="Q226" s="230"/>
    </row>
    <row r="227" spans="1:17" ht="20.25" customHeight="1">
      <c r="A227" s="236"/>
      <c r="B227" s="311"/>
      <c r="C227" s="311"/>
      <c r="D227" s="236"/>
      <c r="E227" s="236"/>
      <c r="F227" s="236"/>
      <c r="G227" s="236"/>
      <c r="H227" s="236"/>
      <c r="I227" s="236"/>
      <c r="J227" s="262"/>
      <c r="K227" s="262"/>
      <c r="L227" s="262"/>
      <c r="N227" s="230"/>
      <c r="Q227" s="230"/>
    </row>
    <row r="228" spans="1:17" ht="20.25" customHeight="1">
      <c r="A228" s="236"/>
      <c r="B228" s="311"/>
      <c r="C228" s="311"/>
      <c r="D228" s="236"/>
      <c r="E228" s="236"/>
      <c r="F228" s="236"/>
      <c r="G228" s="236"/>
      <c r="H228" s="236"/>
      <c r="I228" s="236"/>
      <c r="J228" s="262"/>
      <c r="K228" s="262"/>
      <c r="L228" s="262"/>
      <c r="N228" s="230"/>
      <c r="Q228" s="230"/>
    </row>
    <row r="229" spans="1:17" ht="20.25" customHeight="1">
      <c r="A229" s="236"/>
      <c r="B229" s="311"/>
      <c r="C229" s="311"/>
      <c r="D229" s="236"/>
      <c r="E229" s="236"/>
      <c r="F229" s="236"/>
      <c r="G229" s="236"/>
      <c r="H229" s="236"/>
      <c r="I229" s="236"/>
      <c r="J229" s="262"/>
      <c r="K229" s="262"/>
      <c r="L229" s="262"/>
      <c r="N229" s="230"/>
      <c r="Q229" s="230"/>
    </row>
    <row r="230" spans="1:17" ht="20.25" customHeight="1">
      <c r="A230" s="236"/>
      <c r="B230" s="311"/>
      <c r="C230" s="311"/>
      <c r="D230" s="236"/>
      <c r="E230" s="236"/>
      <c r="F230" s="236"/>
      <c r="G230" s="236"/>
      <c r="H230" s="236"/>
      <c r="I230" s="236"/>
      <c r="J230" s="262"/>
      <c r="K230" s="262"/>
      <c r="L230" s="262"/>
      <c r="N230" s="230"/>
      <c r="Q230" s="230"/>
    </row>
    <row r="231" spans="1:17" ht="20.25" customHeight="1">
      <c r="A231" s="236"/>
      <c r="B231" s="311"/>
      <c r="C231" s="311"/>
      <c r="D231" s="236"/>
      <c r="E231" s="236"/>
      <c r="F231" s="236"/>
      <c r="G231" s="236"/>
      <c r="H231" s="236"/>
      <c r="I231" s="236"/>
      <c r="J231" s="262"/>
      <c r="K231" s="262"/>
      <c r="L231" s="262"/>
      <c r="N231" s="230"/>
      <c r="Q231" s="230"/>
    </row>
    <row r="232" spans="1:17" ht="20.25" customHeight="1">
      <c r="A232" s="236"/>
      <c r="B232" s="311"/>
      <c r="C232" s="311"/>
      <c r="D232" s="236"/>
      <c r="E232" s="236"/>
      <c r="F232" s="236"/>
      <c r="G232" s="236"/>
      <c r="H232" s="236"/>
      <c r="I232" s="236"/>
      <c r="J232" s="262"/>
      <c r="K232" s="262"/>
      <c r="L232" s="262"/>
      <c r="N232" s="230"/>
      <c r="Q232" s="230"/>
    </row>
    <row r="233" spans="1:17" ht="20.25" customHeight="1">
      <c r="A233" s="236"/>
      <c r="B233" s="311"/>
      <c r="C233" s="311"/>
      <c r="D233" s="236"/>
      <c r="E233" s="236"/>
      <c r="F233" s="236"/>
      <c r="G233" s="236"/>
      <c r="H233" s="236"/>
      <c r="I233" s="236"/>
      <c r="J233" s="262"/>
      <c r="K233" s="262"/>
      <c r="L233" s="262"/>
      <c r="N233" s="230"/>
      <c r="Q233" s="230"/>
    </row>
    <row r="234" spans="1:17" ht="20.25" customHeight="1">
      <c r="A234" s="236"/>
      <c r="B234" s="311"/>
      <c r="C234" s="311"/>
      <c r="D234" s="236"/>
      <c r="E234" s="236"/>
      <c r="F234" s="236"/>
      <c r="G234" s="236"/>
      <c r="H234" s="236"/>
      <c r="I234" s="236"/>
      <c r="J234" s="262"/>
      <c r="K234" s="262"/>
      <c r="L234" s="262"/>
      <c r="N234" s="230"/>
      <c r="Q234" s="230"/>
    </row>
    <row r="235" spans="1:17" ht="20.25" customHeight="1">
      <c r="A235" s="236"/>
      <c r="B235" s="311"/>
      <c r="C235" s="311"/>
      <c r="D235" s="236"/>
      <c r="E235" s="236"/>
      <c r="F235" s="236"/>
      <c r="G235" s="236"/>
      <c r="H235" s="236"/>
      <c r="I235" s="236"/>
      <c r="J235" s="262"/>
      <c r="K235" s="262"/>
      <c r="L235" s="262"/>
      <c r="N235" s="230"/>
      <c r="Q235" s="230"/>
    </row>
    <row r="236" spans="1:17" ht="20.25" customHeight="1">
      <c r="A236" s="236"/>
      <c r="B236" s="311"/>
      <c r="C236" s="311"/>
      <c r="D236" s="236"/>
      <c r="E236" s="236"/>
      <c r="F236" s="236"/>
      <c r="G236" s="236"/>
      <c r="H236" s="236"/>
      <c r="I236" s="236"/>
      <c r="J236" s="262"/>
      <c r="K236" s="262"/>
      <c r="L236" s="262"/>
      <c r="N236" s="230"/>
      <c r="Q236" s="230"/>
    </row>
    <row r="237" spans="1:17" ht="20.25" customHeight="1">
      <c r="A237" s="236"/>
      <c r="B237" s="311"/>
      <c r="C237" s="311"/>
      <c r="D237" s="236"/>
      <c r="E237" s="236"/>
      <c r="F237" s="236"/>
      <c r="G237" s="236"/>
      <c r="H237" s="236"/>
      <c r="I237" s="236"/>
      <c r="J237" s="262"/>
      <c r="K237" s="262"/>
      <c r="L237" s="262"/>
      <c r="N237" s="230"/>
      <c r="Q237" s="230"/>
    </row>
    <row r="238" spans="1:17" ht="20.25" customHeight="1">
      <c r="A238" s="236"/>
      <c r="B238" s="311"/>
      <c r="C238" s="311"/>
      <c r="D238" s="236"/>
      <c r="E238" s="236"/>
      <c r="F238" s="236"/>
      <c r="G238" s="236"/>
      <c r="H238" s="236"/>
      <c r="I238" s="236"/>
      <c r="J238" s="262"/>
      <c r="K238" s="262"/>
      <c r="L238" s="262"/>
      <c r="N238" s="230"/>
      <c r="Q238" s="230"/>
    </row>
    <row r="239" spans="1:17" ht="20.25" customHeight="1">
      <c r="A239" s="236"/>
      <c r="B239" s="311"/>
      <c r="C239" s="311"/>
      <c r="D239" s="236"/>
      <c r="E239" s="236"/>
      <c r="F239" s="236"/>
      <c r="G239" s="236"/>
      <c r="H239" s="236"/>
      <c r="I239" s="236"/>
      <c r="J239" s="262"/>
      <c r="K239" s="262"/>
      <c r="L239" s="262"/>
      <c r="N239" s="230"/>
      <c r="Q239" s="230"/>
    </row>
    <row r="240" spans="1:17" ht="20.25" customHeight="1">
      <c r="A240" s="236"/>
      <c r="B240" s="316"/>
      <c r="C240" s="316"/>
      <c r="D240" s="236"/>
      <c r="E240" s="236"/>
      <c r="F240" s="236"/>
      <c r="G240" s="236"/>
      <c r="H240" s="236"/>
      <c r="I240" s="236"/>
      <c r="J240" s="262"/>
      <c r="K240" s="262"/>
      <c r="L240" s="262"/>
      <c r="N240" s="230"/>
      <c r="Q240" s="230"/>
    </row>
    <row r="241" spans="1:17" ht="20.25" customHeight="1">
      <c r="A241" s="236"/>
      <c r="B241" s="311"/>
      <c r="C241" s="311"/>
      <c r="D241" s="236"/>
      <c r="E241" s="236"/>
      <c r="F241" s="236"/>
      <c r="G241" s="236"/>
      <c r="H241" s="236"/>
      <c r="I241" s="236"/>
      <c r="J241" s="262"/>
      <c r="K241" s="262"/>
      <c r="L241" s="262"/>
      <c r="N241" s="230"/>
      <c r="Q241" s="230"/>
    </row>
    <row r="242" spans="1:17" ht="20.25" customHeight="1">
      <c r="A242" s="236"/>
      <c r="B242" s="311"/>
      <c r="C242" s="311"/>
      <c r="D242" s="236"/>
      <c r="E242" s="236"/>
      <c r="F242" s="236"/>
      <c r="G242" s="236"/>
      <c r="H242" s="236"/>
      <c r="I242" s="236"/>
      <c r="J242" s="262"/>
      <c r="K242" s="262"/>
      <c r="L242" s="262"/>
      <c r="N242" s="230"/>
      <c r="Q242" s="230"/>
    </row>
    <row r="243" spans="1:17" ht="20.25" customHeight="1">
      <c r="A243" s="236"/>
      <c r="B243" s="311"/>
      <c r="C243" s="311"/>
      <c r="D243" s="236"/>
      <c r="E243" s="236"/>
      <c r="F243" s="236"/>
      <c r="G243" s="236"/>
      <c r="H243" s="236"/>
      <c r="I243" s="236"/>
      <c r="J243" s="262"/>
      <c r="K243" s="262"/>
      <c r="L243" s="262"/>
      <c r="N243" s="230"/>
      <c r="Q243" s="230"/>
    </row>
    <row r="244" spans="1:17" ht="20.25" customHeight="1">
      <c r="A244" s="236"/>
      <c r="B244" s="311"/>
      <c r="C244" s="311"/>
      <c r="D244" s="236"/>
      <c r="E244" s="236"/>
      <c r="F244" s="236"/>
      <c r="G244" s="236"/>
      <c r="H244" s="236"/>
      <c r="I244" s="236"/>
      <c r="J244" s="262"/>
      <c r="K244" s="262"/>
      <c r="L244" s="262"/>
      <c r="N244" s="230"/>
      <c r="Q244" s="230"/>
    </row>
    <row r="245" spans="1:17" ht="20.25" customHeight="1">
      <c r="A245" s="236"/>
      <c r="B245" s="311"/>
      <c r="C245" s="311"/>
      <c r="D245" s="236"/>
      <c r="E245" s="236"/>
      <c r="F245" s="236"/>
      <c r="G245" s="236"/>
      <c r="H245" s="236"/>
      <c r="I245" s="236"/>
      <c r="J245" s="262"/>
      <c r="K245" s="262"/>
      <c r="L245" s="262"/>
      <c r="N245" s="230"/>
      <c r="Q245" s="230"/>
    </row>
    <row r="246" spans="1:17" ht="20.25" customHeight="1">
      <c r="A246" s="236"/>
      <c r="B246" s="311"/>
      <c r="C246" s="311"/>
      <c r="D246" s="236"/>
      <c r="E246" s="236"/>
      <c r="F246" s="236"/>
      <c r="G246" s="236"/>
      <c r="H246" s="236"/>
      <c r="I246" s="236"/>
      <c r="J246" s="262"/>
      <c r="K246" s="262"/>
      <c r="L246" s="262"/>
      <c r="N246" s="230"/>
      <c r="Q246" s="230"/>
    </row>
    <row r="247" spans="1:17" ht="20.25" customHeight="1">
      <c r="A247" s="236"/>
      <c r="B247" s="311"/>
      <c r="C247" s="311"/>
      <c r="D247" s="236"/>
      <c r="E247" s="236"/>
      <c r="F247" s="236"/>
      <c r="G247" s="236"/>
      <c r="H247" s="236"/>
      <c r="I247" s="236"/>
      <c r="J247" s="262"/>
      <c r="K247" s="262"/>
      <c r="L247" s="262"/>
      <c r="N247" s="230"/>
      <c r="Q247" s="230"/>
    </row>
    <row r="248" spans="1:17" ht="20.25" customHeight="1">
      <c r="A248" s="236"/>
      <c r="B248" s="311"/>
      <c r="C248" s="311"/>
      <c r="D248" s="236"/>
      <c r="E248" s="236"/>
      <c r="F248" s="236"/>
      <c r="G248" s="236"/>
      <c r="H248" s="236"/>
      <c r="I248" s="236"/>
      <c r="J248" s="262"/>
      <c r="K248" s="262"/>
      <c r="L248" s="262"/>
      <c r="N248" s="230"/>
      <c r="Q248" s="230"/>
    </row>
    <row r="249" spans="1:17" ht="20.25" customHeight="1">
      <c r="A249" s="236"/>
      <c r="B249" s="311"/>
      <c r="C249" s="311"/>
      <c r="D249" s="236"/>
      <c r="E249" s="236"/>
      <c r="F249" s="236"/>
      <c r="G249" s="236"/>
      <c r="H249" s="236"/>
      <c r="I249" s="236"/>
      <c r="J249" s="262"/>
      <c r="K249" s="262"/>
      <c r="L249" s="262"/>
      <c r="N249" s="230"/>
      <c r="Q249" s="230"/>
    </row>
    <row r="250" spans="1:17" ht="20.25" customHeight="1">
      <c r="A250" s="236"/>
      <c r="B250" s="311"/>
      <c r="C250" s="311"/>
      <c r="D250" s="236"/>
      <c r="E250" s="236"/>
      <c r="F250" s="236"/>
      <c r="G250" s="236"/>
      <c r="H250" s="236"/>
      <c r="I250" s="236"/>
      <c r="J250" s="262"/>
      <c r="K250" s="262"/>
      <c r="L250" s="262"/>
      <c r="N250" s="230"/>
      <c r="Q250" s="230"/>
    </row>
    <row r="251" spans="1:17" ht="20.25" customHeight="1">
      <c r="A251" s="236"/>
      <c r="B251" s="311"/>
      <c r="C251" s="311"/>
      <c r="D251" s="236"/>
      <c r="E251" s="236"/>
      <c r="F251" s="236"/>
      <c r="G251" s="236"/>
      <c r="H251" s="236"/>
      <c r="I251" s="236"/>
      <c r="J251" s="262"/>
      <c r="K251" s="262"/>
      <c r="L251" s="262"/>
      <c r="N251" s="230"/>
      <c r="Q251" s="230"/>
    </row>
    <row r="252" spans="1:17" ht="20.25" customHeight="1">
      <c r="A252" s="236"/>
      <c r="B252" s="311"/>
      <c r="C252" s="311"/>
      <c r="D252" s="236"/>
      <c r="E252" s="236"/>
      <c r="F252" s="236"/>
      <c r="G252" s="236"/>
      <c r="H252" s="236"/>
      <c r="I252" s="236"/>
      <c r="J252" s="262"/>
      <c r="K252" s="262"/>
      <c r="L252" s="262"/>
      <c r="N252" s="230"/>
      <c r="Q252" s="230"/>
    </row>
    <row r="253" spans="1:17" ht="20.25" customHeight="1">
      <c r="A253" s="236"/>
      <c r="B253" s="311"/>
      <c r="C253" s="311"/>
      <c r="D253" s="236"/>
      <c r="E253" s="236"/>
      <c r="F253" s="236"/>
      <c r="G253" s="236"/>
      <c r="H253" s="236"/>
      <c r="I253" s="236"/>
      <c r="J253" s="262"/>
      <c r="K253" s="262"/>
      <c r="L253" s="262"/>
      <c r="N253" s="230"/>
      <c r="Q253" s="230"/>
    </row>
    <row r="254" spans="1:17" ht="20.25" customHeight="1">
      <c r="A254" s="236"/>
      <c r="B254" s="311"/>
      <c r="C254" s="311"/>
      <c r="D254" s="236"/>
      <c r="E254" s="236"/>
      <c r="F254" s="236"/>
      <c r="G254" s="236"/>
      <c r="H254" s="236"/>
      <c r="I254" s="236"/>
      <c r="J254" s="262"/>
      <c r="K254" s="262"/>
      <c r="L254" s="262"/>
      <c r="N254" s="230"/>
      <c r="Q254" s="230"/>
    </row>
    <row r="255" spans="1:17" ht="20.25" customHeight="1">
      <c r="A255" s="236"/>
      <c r="B255" s="311"/>
      <c r="C255" s="311"/>
      <c r="D255" s="236"/>
      <c r="E255" s="236"/>
      <c r="F255" s="236"/>
      <c r="G255" s="236"/>
      <c r="H255" s="236"/>
      <c r="I255" s="236"/>
      <c r="J255" s="262"/>
      <c r="K255" s="262"/>
      <c r="L255" s="262"/>
      <c r="N255" s="230"/>
      <c r="Q255" s="230"/>
    </row>
    <row r="256" spans="1:17" ht="20.25" customHeight="1">
      <c r="A256" s="236"/>
      <c r="B256" s="311"/>
      <c r="C256" s="311"/>
      <c r="D256" s="236"/>
      <c r="E256" s="236"/>
      <c r="F256" s="236"/>
      <c r="G256" s="236"/>
      <c r="H256" s="236"/>
      <c r="I256" s="236"/>
      <c r="J256" s="262"/>
      <c r="K256" s="262"/>
      <c r="L256" s="262"/>
      <c r="N256" s="230"/>
      <c r="Q256" s="230"/>
    </row>
    <row r="257" spans="1:17" ht="20.25" customHeight="1">
      <c r="A257" s="236"/>
      <c r="B257" s="311"/>
      <c r="C257" s="311"/>
      <c r="D257" s="236"/>
      <c r="E257" s="236"/>
      <c r="F257" s="236"/>
      <c r="G257" s="236"/>
      <c r="H257" s="236"/>
      <c r="I257" s="236"/>
      <c r="J257" s="262"/>
      <c r="K257" s="262"/>
      <c r="L257" s="262"/>
      <c r="N257" s="230"/>
      <c r="Q257" s="230"/>
    </row>
    <row r="258" spans="1:17" ht="20.25" customHeight="1">
      <c r="A258" s="236"/>
      <c r="B258" s="311"/>
      <c r="C258" s="311"/>
      <c r="D258" s="236"/>
      <c r="E258" s="236"/>
      <c r="F258" s="236"/>
      <c r="G258" s="236"/>
      <c r="H258" s="236"/>
      <c r="I258" s="236"/>
      <c r="J258" s="262"/>
      <c r="K258" s="262"/>
      <c r="L258" s="262"/>
      <c r="N258" s="230"/>
      <c r="Q258" s="230"/>
    </row>
    <row r="259" spans="1:17" ht="20.25" customHeight="1">
      <c r="A259" s="236"/>
      <c r="B259" s="311"/>
      <c r="C259" s="311"/>
      <c r="D259" s="236"/>
      <c r="E259" s="236"/>
      <c r="F259" s="236"/>
      <c r="G259" s="236"/>
      <c r="H259" s="236"/>
      <c r="I259" s="236"/>
      <c r="J259" s="262"/>
      <c r="K259" s="262"/>
      <c r="L259" s="262"/>
      <c r="N259" s="230"/>
      <c r="Q259" s="230"/>
    </row>
    <row r="260" spans="1:17" ht="20.25" customHeight="1">
      <c r="A260" s="236"/>
      <c r="B260" s="311"/>
      <c r="C260" s="311"/>
      <c r="D260" s="236"/>
      <c r="E260" s="236"/>
      <c r="F260" s="236"/>
      <c r="G260" s="236"/>
      <c r="H260" s="236"/>
      <c r="I260" s="236"/>
      <c r="J260" s="262"/>
      <c r="K260" s="262"/>
      <c r="L260" s="262"/>
      <c r="N260" s="230"/>
      <c r="Q260" s="230"/>
    </row>
    <row r="261" spans="1:17" ht="20.25" customHeight="1">
      <c r="A261" s="236"/>
      <c r="B261" s="311"/>
      <c r="C261" s="311"/>
      <c r="D261" s="236"/>
      <c r="E261" s="236"/>
      <c r="F261" s="236"/>
      <c r="G261" s="236"/>
      <c r="H261" s="236"/>
      <c r="I261" s="236"/>
      <c r="J261" s="262"/>
      <c r="K261" s="262"/>
      <c r="L261" s="262"/>
      <c r="N261" s="230"/>
      <c r="Q261" s="230"/>
    </row>
    <row r="262" spans="1:17" ht="20.25" customHeight="1">
      <c r="A262" s="236"/>
      <c r="B262" s="311"/>
      <c r="C262" s="311"/>
      <c r="D262" s="236"/>
      <c r="E262" s="236"/>
      <c r="F262" s="236"/>
      <c r="G262" s="236"/>
      <c r="H262" s="236"/>
      <c r="I262" s="236"/>
      <c r="J262" s="262"/>
      <c r="K262" s="262"/>
      <c r="L262" s="262"/>
      <c r="N262" s="230"/>
      <c r="Q262" s="230"/>
    </row>
    <row r="263" spans="1:17" ht="20.25" customHeight="1">
      <c r="A263" s="236"/>
      <c r="B263" s="311"/>
      <c r="C263" s="311"/>
      <c r="D263" s="236"/>
      <c r="E263" s="236"/>
      <c r="F263" s="236"/>
      <c r="G263" s="236"/>
      <c r="H263" s="236"/>
      <c r="I263" s="236"/>
      <c r="J263" s="262"/>
      <c r="K263" s="262"/>
      <c r="L263" s="262"/>
      <c r="N263" s="230"/>
      <c r="Q263" s="230"/>
    </row>
    <row r="264" spans="1:17" ht="20.25" customHeight="1">
      <c r="A264" s="236"/>
      <c r="B264" s="311"/>
      <c r="C264" s="311"/>
      <c r="D264" s="236"/>
      <c r="E264" s="236"/>
      <c r="F264" s="236"/>
      <c r="G264" s="236"/>
      <c r="H264" s="236"/>
      <c r="I264" s="236"/>
      <c r="J264" s="262"/>
      <c r="K264" s="262"/>
      <c r="L264" s="262"/>
      <c r="N264" s="230"/>
      <c r="Q264" s="230"/>
    </row>
    <row r="265" spans="1:17" ht="20.25" customHeight="1">
      <c r="A265" s="236"/>
      <c r="B265" s="311"/>
      <c r="C265" s="311"/>
      <c r="D265" s="236"/>
      <c r="E265" s="236"/>
      <c r="F265" s="236"/>
      <c r="G265" s="236"/>
      <c r="H265" s="236"/>
      <c r="I265" s="236"/>
      <c r="J265" s="262"/>
      <c r="K265" s="262"/>
      <c r="L265" s="262"/>
      <c r="N265" s="230"/>
      <c r="Q265" s="230"/>
    </row>
    <row r="266" spans="1:17" ht="20.25" customHeight="1">
      <c r="N266" s="230"/>
      <c r="Q266" s="230"/>
    </row>
    <row r="267" spans="1:17" ht="20.25" customHeight="1">
      <c r="N267" s="230"/>
      <c r="Q267" s="230"/>
    </row>
    <row r="268" spans="1:17" ht="20.25" customHeight="1">
      <c r="N268" s="230"/>
      <c r="Q268" s="230"/>
    </row>
    <row r="269" spans="1:17" ht="20.25" customHeight="1">
      <c r="N269" s="230"/>
      <c r="Q269" s="230"/>
    </row>
    <row r="270" spans="1:17" ht="20.25" customHeight="1">
      <c r="N270" s="230"/>
      <c r="Q270" s="230"/>
    </row>
    <row r="271" spans="1:17" ht="20.25" customHeight="1">
      <c r="N271" s="230"/>
      <c r="Q271" s="230"/>
    </row>
    <row r="272" spans="1:17" ht="20.25" customHeight="1">
      <c r="N272" s="230"/>
      <c r="Q272" s="230"/>
    </row>
    <row r="273" spans="1:17" ht="20.25" customHeight="1">
      <c r="A273" s="230"/>
      <c r="B273" s="230"/>
      <c r="C273" s="230"/>
      <c r="D273" s="230"/>
      <c r="E273" s="230"/>
      <c r="F273" s="230"/>
      <c r="G273" s="230"/>
      <c r="H273" s="230"/>
      <c r="I273" s="230"/>
      <c r="N273" s="230"/>
      <c r="Q273" s="230"/>
    </row>
    <row r="274" spans="1:17" ht="20.25" customHeight="1">
      <c r="A274" s="230"/>
      <c r="B274" s="230"/>
      <c r="C274" s="230"/>
      <c r="D274" s="230"/>
      <c r="E274" s="230"/>
      <c r="F274" s="230"/>
      <c r="G274" s="230"/>
      <c r="H274" s="230"/>
      <c r="I274" s="230"/>
      <c r="N274" s="230"/>
      <c r="Q274" s="230"/>
    </row>
    <row r="275" spans="1:17" ht="20.25" customHeight="1">
      <c r="A275" s="230"/>
      <c r="B275" s="230"/>
      <c r="C275" s="230"/>
      <c r="D275" s="230"/>
      <c r="E275" s="230"/>
      <c r="F275" s="230"/>
      <c r="G275" s="230"/>
      <c r="H275" s="230"/>
      <c r="I275" s="230"/>
      <c r="N275" s="230"/>
      <c r="Q275" s="230"/>
    </row>
    <row r="276" spans="1:17" ht="20.25" customHeight="1">
      <c r="A276" s="230"/>
      <c r="B276" s="230"/>
      <c r="C276" s="230"/>
      <c r="D276" s="230"/>
      <c r="E276" s="230"/>
      <c r="F276" s="230"/>
      <c r="G276" s="230"/>
      <c r="H276" s="230"/>
      <c r="I276" s="230"/>
      <c r="N276" s="230"/>
      <c r="Q276" s="230"/>
    </row>
    <row r="277" spans="1:17" ht="20.25" customHeight="1">
      <c r="A277" s="230"/>
      <c r="B277" s="230"/>
      <c r="C277" s="230"/>
      <c r="D277" s="230"/>
      <c r="E277" s="230"/>
      <c r="F277" s="230"/>
      <c r="G277" s="230"/>
      <c r="H277" s="230"/>
      <c r="I277" s="230"/>
      <c r="N277" s="230"/>
      <c r="Q277" s="230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"/>
  <sheetViews>
    <sheetView topLeftCell="E3" workbookViewId="0">
      <selection activeCell="R3" sqref="R3"/>
    </sheetView>
  </sheetViews>
  <sheetFormatPr baseColWidth="10" defaultColWidth="8.83203125" defaultRowHeight="15" x14ac:dyDescent="0"/>
  <cols>
    <col min="1" max="1" width="5.83203125" customWidth="1"/>
    <col min="2" max="2" width="11" customWidth="1"/>
    <col min="3" max="3" width="13.83203125" bestFit="1" customWidth="1"/>
    <col min="4" max="4" width="22.83203125" customWidth="1"/>
    <col min="5" max="5" width="7.6640625" style="319" customWidth="1"/>
    <col min="6" max="6" width="11.5" style="319" customWidth="1"/>
    <col min="7" max="7" width="14.33203125" customWidth="1"/>
    <col min="10" max="10" width="12.1640625" customWidth="1"/>
    <col min="11" max="11" width="15.33203125" customWidth="1"/>
    <col min="12" max="12" width="18.5" customWidth="1"/>
    <col min="15" max="15" width="14.33203125" customWidth="1"/>
    <col min="17" max="17" width="6.5" customWidth="1"/>
    <col min="18" max="18" width="14" customWidth="1"/>
    <col min="19" max="19" width="18" customWidth="1"/>
    <col min="20" max="20" width="24.5" customWidth="1"/>
    <col min="21" max="21" width="8.33203125" customWidth="1"/>
    <col min="23" max="23" width="14.33203125" customWidth="1"/>
    <col min="25" max="25" width="8.5" customWidth="1"/>
    <col min="26" max="26" width="14" customWidth="1"/>
    <col min="27" max="27" width="13.33203125" customWidth="1"/>
    <col min="28" max="28" width="19.1640625" customWidth="1"/>
    <col min="29" max="29" width="9.5" customWidth="1"/>
    <col min="31" max="31" width="14.33203125" customWidth="1"/>
  </cols>
  <sheetData>
    <row r="1" spans="1:32" ht="18">
      <c r="A1" s="383" t="s">
        <v>659</v>
      </c>
      <c r="B1" s="383"/>
      <c r="C1" s="383"/>
      <c r="D1" s="383"/>
      <c r="E1" s="383"/>
      <c r="F1" s="383"/>
      <c r="I1" s="383" t="s">
        <v>660</v>
      </c>
      <c r="J1" s="383"/>
      <c r="K1" s="383"/>
      <c r="L1" s="383"/>
      <c r="M1" s="383"/>
      <c r="N1" s="383"/>
      <c r="Q1" s="383" t="s">
        <v>686</v>
      </c>
      <c r="R1" s="383"/>
      <c r="S1" s="383"/>
      <c r="T1" s="383"/>
      <c r="U1" s="383"/>
      <c r="V1" s="383"/>
      <c r="Y1" s="383" t="s">
        <v>660</v>
      </c>
      <c r="Z1" s="383"/>
      <c r="AA1" s="383"/>
      <c r="AB1" s="383"/>
      <c r="AC1" s="383"/>
      <c r="AD1" s="383"/>
    </row>
    <row r="2" spans="1:32" ht="19" thickBot="1">
      <c r="B2" s="318"/>
      <c r="C2" s="318"/>
      <c r="D2" s="62"/>
      <c r="E2" s="123"/>
      <c r="Q2" s="342"/>
    </row>
    <row r="3" spans="1:32" ht="17" thickTop="1" thickBot="1">
      <c r="A3" s="320" t="s">
        <v>23</v>
      </c>
      <c r="B3" s="321" t="s">
        <v>168</v>
      </c>
      <c r="C3" s="321" t="s">
        <v>169</v>
      </c>
      <c r="D3" s="321" t="s">
        <v>661</v>
      </c>
      <c r="E3" s="321" t="s">
        <v>662</v>
      </c>
      <c r="F3" s="321" t="s">
        <v>663</v>
      </c>
      <c r="G3" s="321" t="s">
        <v>152</v>
      </c>
      <c r="H3" s="322"/>
      <c r="I3" s="320" t="s">
        <v>23</v>
      </c>
      <c r="J3" s="320" t="s">
        <v>168</v>
      </c>
      <c r="K3" s="320" t="s">
        <v>169</v>
      </c>
      <c r="L3" s="320" t="s">
        <v>661</v>
      </c>
      <c r="M3" s="323" t="s">
        <v>662</v>
      </c>
      <c r="N3" s="323" t="s">
        <v>663</v>
      </c>
      <c r="O3" s="324" t="s">
        <v>152</v>
      </c>
      <c r="Q3" s="343" t="s">
        <v>23</v>
      </c>
      <c r="R3" s="344" t="s">
        <v>168</v>
      </c>
      <c r="S3" s="344" t="s">
        <v>169</v>
      </c>
      <c r="T3" s="344" t="s">
        <v>661</v>
      </c>
      <c r="U3" s="344" t="s">
        <v>687</v>
      </c>
      <c r="V3" s="344" t="s">
        <v>688</v>
      </c>
      <c r="W3" s="321" t="s">
        <v>152</v>
      </c>
      <c r="X3" s="345"/>
      <c r="Y3" s="343" t="s">
        <v>23</v>
      </c>
      <c r="Z3" s="343" t="s">
        <v>168</v>
      </c>
      <c r="AA3" s="343" t="s">
        <v>169</v>
      </c>
      <c r="AB3" s="344" t="s">
        <v>661</v>
      </c>
      <c r="AC3" s="346" t="s">
        <v>662</v>
      </c>
      <c r="AD3" s="346" t="s">
        <v>663</v>
      </c>
      <c r="AE3" s="324" t="s">
        <v>152</v>
      </c>
      <c r="AF3" s="329"/>
    </row>
    <row r="4" spans="1:32" s="329" customFormat="1" ht="14" thickTop="1">
      <c r="A4" s="241">
        <v>1</v>
      </c>
      <c r="B4" s="325" t="s">
        <v>179</v>
      </c>
      <c r="C4" s="325" t="s">
        <v>180</v>
      </c>
      <c r="D4" s="325" t="s">
        <v>41</v>
      </c>
      <c r="E4" s="241">
        <v>48</v>
      </c>
      <c r="F4" s="241">
        <v>42</v>
      </c>
      <c r="G4" s="326">
        <v>47</v>
      </c>
      <c r="H4" s="327"/>
      <c r="I4" s="241">
        <v>1</v>
      </c>
      <c r="J4" s="325" t="s">
        <v>664</v>
      </c>
      <c r="K4" s="325" t="s">
        <v>217</v>
      </c>
      <c r="L4" s="325" t="s">
        <v>101</v>
      </c>
      <c r="M4" s="328">
        <v>45</v>
      </c>
      <c r="N4" s="328">
        <v>25</v>
      </c>
      <c r="O4" s="241">
        <v>55</v>
      </c>
      <c r="Q4" s="347">
        <v>1</v>
      </c>
      <c r="R4" s="325" t="s">
        <v>282</v>
      </c>
      <c r="S4" s="325" t="s">
        <v>283</v>
      </c>
      <c r="T4" s="325" t="s">
        <v>139</v>
      </c>
      <c r="U4" s="348">
        <v>71</v>
      </c>
      <c r="V4" s="241">
        <v>42</v>
      </c>
      <c r="W4" s="326">
        <v>48</v>
      </c>
      <c r="Y4" s="348">
        <v>1</v>
      </c>
      <c r="Z4" s="325" t="s">
        <v>269</v>
      </c>
      <c r="AA4" s="325" t="s">
        <v>519</v>
      </c>
      <c r="AB4" s="325" t="s">
        <v>148</v>
      </c>
      <c r="AC4" s="326">
        <v>40</v>
      </c>
      <c r="AD4" s="328">
        <v>25</v>
      </c>
      <c r="AE4" s="241">
        <v>55</v>
      </c>
    </row>
    <row r="5" spans="1:32" s="329" customFormat="1" ht="13">
      <c r="A5" s="251">
        <v>2</v>
      </c>
      <c r="B5" s="330" t="s">
        <v>176</v>
      </c>
      <c r="C5" s="330" t="s">
        <v>177</v>
      </c>
      <c r="D5" s="330" t="s">
        <v>13</v>
      </c>
      <c r="E5" s="251">
        <v>81</v>
      </c>
      <c r="F5" s="251">
        <v>41</v>
      </c>
      <c r="G5" s="253">
        <v>48</v>
      </c>
      <c r="I5" s="251">
        <v>2</v>
      </c>
      <c r="J5" s="331" t="s">
        <v>200</v>
      </c>
      <c r="K5" s="331" t="s">
        <v>201</v>
      </c>
      <c r="L5" s="331" t="s">
        <v>12</v>
      </c>
      <c r="M5" s="251">
        <v>41</v>
      </c>
      <c r="N5" s="251">
        <v>23</v>
      </c>
      <c r="O5" s="251">
        <v>52</v>
      </c>
      <c r="Q5" s="349">
        <v>2</v>
      </c>
      <c r="R5" s="331" t="s">
        <v>339</v>
      </c>
      <c r="S5" s="331" t="s">
        <v>550</v>
      </c>
      <c r="T5" s="331" t="s">
        <v>689</v>
      </c>
      <c r="U5" s="350">
        <v>45</v>
      </c>
      <c r="V5" s="251">
        <v>40</v>
      </c>
      <c r="W5" s="253">
        <v>50</v>
      </c>
      <c r="Y5" s="350">
        <v>2</v>
      </c>
      <c r="Z5" s="330" t="s">
        <v>207</v>
      </c>
      <c r="AA5" s="330" t="s">
        <v>208</v>
      </c>
      <c r="AB5" s="330" t="s">
        <v>48</v>
      </c>
      <c r="AC5" s="253">
        <v>35</v>
      </c>
      <c r="AD5" s="328">
        <v>24</v>
      </c>
      <c r="AE5" s="251">
        <v>52</v>
      </c>
    </row>
    <row r="6" spans="1:32" s="329" customFormat="1" ht="13">
      <c r="A6" s="251">
        <v>3</v>
      </c>
      <c r="B6" s="331" t="s">
        <v>199</v>
      </c>
      <c r="C6" s="331" t="s">
        <v>193</v>
      </c>
      <c r="D6" s="331" t="s">
        <v>49</v>
      </c>
      <c r="E6" s="251">
        <v>51</v>
      </c>
      <c r="F6" s="251">
        <v>40</v>
      </c>
      <c r="G6" s="253">
        <v>50</v>
      </c>
      <c r="I6" s="251">
        <v>3</v>
      </c>
      <c r="J6" s="331" t="s">
        <v>199</v>
      </c>
      <c r="K6" s="331" t="s">
        <v>193</v>
      </c>
      <c r="L6" s="331" t="s">
        <v>49</v>
      </c>
      <c r="M6" s="251">
        <v>44</v>
      </c>
      <c r="N6" s="251">
        <v>20</v>
      </c>
      <c r="O6" s="251">
        <v>50</v>
      </c>
      <c r="Q6" s="349">
        <v>3</v>
      </c>
      <c r="R6" s="330" t="s">
        <v>269</v>
      </c>
      <c r="S6" s="330" t="s">
        <v>519</v>
      </c>
      <c r="T6" s="330" t="s">
        <v>148</v>
      </c>
      <c r="U6" s="350">
        <v>45</v>
      </c>
      <c r="V6" s="251">
        <v>38</v>
      </c>
      <c r="W6" s="253">
        <v>55</v>
      </c>
      <c r="Y6" s="350">
        <v>3</v>
      </c>
      <c r="Z6" s="331" t="s">
        <v>339</v>
      </c>
      <c r="AA6" s="331" t="s">
        <v>550</v>
      </c>
      <c r="AB6" s="331" t="s">
        <v>689</v>
      </c>
      <c r="AC6" s="350">
        <v>37</v>
      </c>
      <c r="AD6" s="328">
        <v>22</v>
      </c>
      <c r="AE6" s="251">
        <v>50</v>
      </c>
    </row>
    <row r="7" spans="1:32" s="329" customFormat="1" ht="13">
      <c r="A7" s="251">
        <v>4</v>
      </c>
      <c r="B7" s="330" t="s">
        <v>291</v>
      </c>
      <c r="C7" s="330" t="s">
        <v>292</v>
      </c>
      <c r="D7" s="330" t="s">
        <v>665</v>
      </c>
      <c r="E7" s="251">
        <v>51</v>
      </c>
      <c r="F7" s="251">
        <v>39</v>
      </c>
      <c r="G7" s="253">
        <v>46</v>
      </c>
      <c r="I7" s="251">
        <v>4</v>
      </c>
      <c r="J7" s="330" t="s">
        <v>176</v>
      </c>
      <c r="K7" s="330" t="s">
        <v>177</v>
      </c>
      <c r="L7" s="330" t="s">
        <v>13</v>
      </c>
      <c r="M7" s="332">
        <v>53</v>
      </c>
      <c r="N7" s="332">
        <v>19</v>
      </c>
      <c r="O7" s="251">
        <v>48</v>
      </c>
      <c r="Q7" s="349">
        <v>4</v>
      </c>
      <c r="R7" s="330" t="s">
        <v>207</v>
      </c>
      <c r="S7" s="330" t="s">
        <v>208</v>
      </c>
      <c r="T7" s="330" t="s">
        <v>690</v>
      </c>
      <c r="U7" s="350">
        <v>33</v>
      </c>
      <c r="V7" s="251">
        <v>37</v>
      </c>
      <c r="W7" s="253">
        <v>52</v>
      </c>
      <c r="Y7" s="350">
        <v>4</v>
      </c>
      <c r="Z7" s="330" t="s">
        <v>282</v>
      </c>
      <c r="AA7" s="330" t="s">
        <v>283</v>
      </c>
      <c r="AB7" s="330" t="s">
        <v>139</v>
      </c>
      <c r="AC7" s="253">
        <v>42</v>
      </c>
      <c r="AD7" s="328">
        <v>20</v>
      </c>
      <c r="AE7" s="251">
        <v>48</v>
      </c>
    </row>
    <row r="8" spans="1:32" s="329" customFormat="1" ht="13">
      <c r="A8" s="251">
        <v>6</v>
      </c>
      <c r="B8" s="330" t="s">
        <v>664</v>
      </c>
      <c r="C8" s="330" t="s">
        <v>217</v>
      </c>
      <c r="D8" s="330" t="s">
        <v>101</v>
      </c>
      <c r="E8" s="251">
        <v>65</v>
      </c>
      <c r="F8" s="251">
        <v>38</v>
      </c>
      <c r="G8" s="253">
        <v>55</v>
      </c>
      <c r="I8" s="251">
        <v>5</v>
      </c>
      <c r="J8" s="330" t="s">
        <v>179</v>
      </c>
      <c r="K8" s="330" t="s">
        <v>180</v>
      </c>
      <c r="L8" s="330" t="s">
        <v>41</v>
      </c>
      <c r="M8" s="332">
        <v>44</v>
      </c>
      <c r="N8" s="332">
        <v>17</v>
      </c>
      <c r="O8" s="251">
        <v>47</v>
      </c>
      <c r="Q8" s="349">
        <v>5</v>
      </c>
      <c r="R8" s="330" t="s">
        <v>262</v>
      </c>
      <c r="S8" s="330" t="s">
        <v>173</v>
      </c>
      <c r="T8" s="330" t="s">
        <v>50</v>
      </c>
      <c r="U8" s="350">
        <v>38</v>
      </c>
      <c r="V8" s="251">
        <v>36</v>
      </c>
      <c r="W8" s="253">
        <v>47</v>
      </c>
      <c r="Y8" s="350">
        <v>5</v>
      </c>
      <c r="Z8" s="330" t="s">
        <v>262</v>
      </c>
      <c r="AA8" s="330" t="s">
        <v>173</v>
      </c>
      <c r="AB8" s="330" t="s">
        <v>50</v>
      </c>
      <c r="AC8" s="253">
        <v>30</v>
      </c>
      <c r="AD8" s="328">
        <v>19</v>
      </c>
      <c r="AE8" s="251">
        <v>47</v>
      </c>
    </row>
    <row r="9" spans="1:32" s="329" customFormat="1" ht="13">
      <c r="A9" s="251">
        <v>5</v>
      </c>
      <c r="B9" s="331" t="s">
        <v>200</v>
      </c>
      <c r="C9" s="331" t="s">
        <v>201</v>
      </c>
      <c r="D9" s="331" t="s">
        <v>12</v>
      </c>
      <c r="E9" s="251">
        <v>62</v>
      </c>
      <c r="F9" s="251">
        <v>38</v>
      </c>
      <c r="G9" s="253">
        <v>52</v>
      </c>
      <c r="I9" s="251">
        <v>6</v>
      </c>
      <c r="J9" s="330" t="s">
        <v>291</v>
      </c>
      <c r="K9" s="330" t="s">
        <v>292</v>
      </c>
      <c r="L9" s="330" t="s">
        <v>665</v>
      </c>
      <c r="M9" s="332">
        <v>40</v>
      </c>
      <c r="N9" s="332">
        <v>16</v>
      </c>
      <c r="O9" s="251">
        <v>46</v>
      </c>
      <c r="Q9" s="349">
        <v>6</v>
      </c>
      <c r="R9" s="330" t="s">
        <v>528</v>
      </c>
      <c r="S9" s="330" t="s">
        <v>524</v>
      </c>
      <c r="T9" s="330" t="s">
        <v>146</v>
      </c>
      <c r="U9" s="350">
        <v>38</v>
      </c>
      <c r="V9" s="251">
        <v>35</v>
      </c>
      <c r="W9" s="253">
        <v>46</v>
      </c>
      <c r="Y9" s="350">
        <v>6</v>
      </c>
      <c r="Z9" s="330" t="s">
        <v>528</v>
      </c>
      <c r="AA9" s="330" t="s">
        <v>524</v>
      </c>
      <c r="AB9" s="330" t="s">
        <v>146</v>
      </c>
      <c r="AC9" s="253">
        <v>27</v>
      </c>
      <c r="AD9" s="328">
        <v>10</v>
      </c>
      <c r="AE9" s="251">
        <v>46</v>
      </c>
    </row>
    <row r="10" spans="1:32" s="329" customFormat="1" ht="13">
      <c r="A10" s="251">
        <v>7</v>
      </c>
      <c r="B10" s="330" t="s">
        <v>197</v>
      </c>
      <c r="C10" s="330" t="s">
        <v>198</v>
      </c>
      <c r="D10" s="330" t="s">
        <v>16</v>
      </c>
      <c r="E10" s="251">
        <v>54</v>
      </c>
      <c r="F10" s="251">
        <v>38</v>
      </c>
      <c r="G10" s="253">
        <v>43</v>
      </c>
      <c r="I10" s="251">
        <v>7</v>
      </c>
      <c r="J10" s="330" t="s">
        <v>178</v>
      </c>
      <c r="K10" s="330" t="s">
        <v>175</v>
      </c>
      <c r="L10" s="330" t="s">
        <v>5</v>
      </c>
      <c r="M10" s="332">
        <v>61</v>
      </c>
      <c r="N10" s="332">
        <v>32</v>
      </c>
      <c r="O10" s="251">
        <v>45</v>
      </c>
      <c r="Q10" s="349">
        <v>7</v>
      </c>
      <c r="R10" s="330" t="s">
        <v>172</v>
      </c>
      <c r="S10" s="330" t="s">
        <v>185</v>
      </c>
      <c r="T10" s="330" t="s">
        <v>58</v>
      </c>
      <c r="U10" s="350">
        <v>47</v>
      </c>
      <c r="V10" s="251">
        <v>34</v>
      </c>
      <c r="W10" s="253">
        <v>41</v>
      </c>
      <c r="Y10" s="350">
        <v>7</v>
      </c>
      <c r="Z10" s="330" t="s">
        <v>225</v>
      </c>
      <c r="AA10" s="330" t="s">
        <v>226</v>
      </c>
      <c r="AB10" s="330" t="s">
        <v>691</v>
      </c>
      <c r="AC10" s="253">
        <v>23</v>
      </c>
      <c r="AD10" s="332">
        <v>27</v>
      </c>
      <c r="AE10" s="251">
        <v>45</v>
      </c>
    </row>
    <row r="11" spans="1:32" s="329" customFormat="1" ht="13">
      <c r="A11" s="251">
        <v>8</v>
      </c>
      <c r="B11" s="330" t="s">
        <v>178</v>
      </c>
      <c r="C11" s="330" t="s">
        <v>175</v>
      </c>
      <c r="D11" s="330" t="s">
        <v>5</v>
      </c>
      <c r="E11" s="251">
        <v>52</v>
      </c>
      <c r="F11" s="251">
        <v>37</v>
      </c>
      <c r="G11" s="253">
        <v>45</v>
      </c>
      <c r="I11" s="251">
        <v>8</v>
      </c>
      <c r="J11" s="331" t="s">
        <v>219</v>
      </c>
      <c r="K11" s="331" t="s">
        <v>212</v>
      </c>
      <c r="L11" s="331" t="s">
        <v>44</v>
      </c>
      <c r="M11" s="251">
        <v>55</v>
      </c>
      <c r="N11" s="251">
        <v>28</v>
      </c>
      <c r="O11" s="251">
        <v>44</v>
      </c>
      <c r="Q11" s="349">
        <v>8</v>
      </c>
      <c r="R11" s="331" t="s">
        <v>570</v>
      </c>
      <c r="S11" s="331" t="s">
        <v>541</v>
      </c>
      <c r="T11" s="331" t="s">
        <v>692</v>
      </c>
      <c r="U11" s="350">
        <v>37</v>
      </c>
      <c r="V11" s="251">
        <v>34</v>
      </c>
      <c r="W11" s="253">
        <v>40</v>
      </c>
      <c r="Y11" s="350">
        <v>8</v>
      </c>
      <c r="Z11" s="330" t="s">
        <v>218</v>
      </c>
      <c r="AA11" s="330" t="s">
        <v>527</v>
      </c>
      <c r="AB11" s="330" t="s">
        <v>693</v>
      </c>
      <c r="AC11" s="253">
        <v>26</v>
      </c>
      <c r="AD11" s="332">
        <v>25</v>
      </c>
      <c r="AE11" s="251">
        <v>44</v>
      </c>
    </row>
    <row r="12" spans="1:32" s="329" customFormat="1" ht="13">
      <c r="A12" s="251">
        <v>9</v>
      </c>
      <c r="B12" s="331" t="s">
        <v>219</v>
      </c>
      <c r="C12" s="331" t="s">
        <v>212</v>
      </c>
      <c r="D12" s="331" t="s">
        <v>44</v>
      </c>
      <c r="E12" s="251">
        <v>65</v>
      </c>
      <c r="F12" s="251">
        <v>36</v>
      </c>
      <c r="G12" s="253">
        <v>44</v>
      </c>
      <c r="I12" s="251">
        <v>9</v>
      </c>
      <c r="J12" s="330" t="s">
        <v>197</v>
      </c>
      <c r="K12" s="330" t="s">
        <v>198</v>
      </c>
      <c r="L12" s="330" t="s">
        <v>16</v>
      </c>
      <c r="M12" s="332">
        <v>42</v>
      </c>
      <c r="N12" s="332">
        <v>21</v>
      </c>
      <c r="O12" s="251">
        <v>43</v>
      </c>
      <c r="Q12" s="349">
        <v>9</v>
      </c>
      <c r="R12" s="331" t="s">
        <v>536</v>
      </c>
      <c r="S12" s="331" t="s">
        <v>522</v>
      </c>
      <c r="T12" s="331" t="s">
        <v>145</v>
      </c>
      <c r="U12" s="350">
        <v>41</v>
      </c>
      <c r="V12" s="251">
        <v>32</v>
      </c>
      <c r="W12" s="253">
        <v>42</v>
      </c>
      <c r="Y12" s="350">
        <v>9</v>
      </c>
      <c r="Z12" s="331" t="s">
        <v>490</v>
      </c>
      <c r="AA12" s="331" t="s">
        <v>491</v>
      </c>
      <c r="AB12" s="331" t="s">
        <v>694</v>
      </c>
      <c r="AC12" s="350">
        <v>29</v>
      </c>
      <c r="AD12" s="332">
        <v>21</v>
      </c>
      <c r="AE12" s="251">
        <v>43</v>
      </c>
    </row>
    <row r="13" spans="1:32" s="329" customFormat="1" ht="13">
      <c r="A13" s="251">
        <v>10</v>
      </c>
      <c r="B13" s="330" t="s">
        <v>209</v>
      </c>
      <c r="C13" s="330" t="s">
        <v>210</v>
      </c>
      <c r="D13" s="330" t="s">
        <v>11</v>
      </c>
      <c r="E13" s="251">
        <v>49</v>
      </c>
      <c r="F13" s="251">
        <v>36</v>
      </c>
      <c r="G13" s="253">
        <v>42</v>
      </c>
      <c r="I13" s="251">
        <v>10</v>
      </c>
      <c r="J13" s="330" t="s">
        <v>209</v>
      </c>
      <c r="K13" s="330" t="s">
        <v>210</v>
      </c>
      <c r="L13" s="330" t="s">
        <v>11</v>
      </c>
      <c r="M13" s="332">
        <v>46</v>
      </c>
      <c r="N13" s="332">
        <v>16</v>
      </c>
      <c r="O13" s="251">
        <v>42</v>
      </c>
      <c r="Q13" s="349">
        <v>10</v>
      </c>
      <c r="R13" s="330" t="s">
        <v>225</v>
      </c>
      <c r="S13" s="330" t="s">
        <v>226</v>
      </c>
      <c r="T13" s="330" t="s">
        <v>691</v>
      </c>
      <c r="U13" s="350">
        <v>39</v>
      </c>
      <c r="V13" s="251">
        <v>32</v>
      </c>
      <c r="W13" s="253">
        <v>45</v>
      </c>
      <c r="Y13" s="350">
        <v>10</v>
      </c>
      <c r="Z13" s="331" t="s">
        <v>536</v>
      </c>
      <c r="AA13" s="331" t="s">
        <v>522</v>
      </c>
      <c r="AB13" s="331" t="s">
        <v>145</v>
      </c>
      <c r="AC13" s="350">
        <v>26</v>
      </c>
      <c r="AD13" s="332">
        <v>21</v>
      </c>
      <c r="AE13" s="251">
        <v>42</v>
      </c>
    </row>
    <row r="14" spans="1:32" s="329" customFormat="1" ht="13">
      <c r="A14" s="251">
        <v>11</v>
      </c>
      <c r="B14" s="331" t="s">
        <v>211</v>
      </c>
      <c r="C14" s="331" t="s">
        <v>257</v>
      </c>
      <c r="D14" s="331" t="s">
        <v>47</v>
      </c>
      <c r="E14" s="251">
        <v>76</v>
      </c>
      <c r="F14" s="251">
        <v>35</v>
      </c>
      <c r="G14" s="253">
        <v>39</v>
      </c>
      <c r="I14" s="251">
        <v>11</v>
      </c>
      <c r="J14" s="330" t="s">
        <v>221</v>
      </c>
      <c r="K14" s="330" t="s">
        <v>222</v>
      </c>
      <c r="L14" s="330" t="s">
        <v>10</v>
      </c>
      <c r="M14" s="332">
        <v>31</v>
      </c>
      <c r="N14" s="332">
        <v>14</v>
      </c>
      <c r="O14" s="251">
        <v>41</v>
      </c>
      <c r="Q14" s="349">
        <v>11</v>
      </c>
      <c r="R14" s="330" t="s">
        <v>218</v>
      </c>
      <c r="S14" s="330" t="s">
        <v>527</v>
      </c>
      <c r="T14" s="330" t="s">
        <v>693</v>
      </c>
      <c r="U14" s="350">
        <v>38</v>
      </c>
      <c r="V14" s="251">
        <v>32</v>
      </c>
      <c r="W14" s="253">
        <v>44</v>
      </c>
      <c r="Y14" s="350">
        <v>11</v>
      </c>
      <c r="Z14" s="330" t="s">
        <v>172</v>
      </c>
      <c r="AA14" s="330" t="s">
        <v>185</v>
      </c>
      <c r="AB14" s="330" t="s">
        <v>58</v>
      </c>
      <c r="AC14" s="253">
        <v>28</v>
      </c>
      <c r="AD14" s="332">
        <v>17</v>
      </c>
      <c r="AE14" s="251">
        <v>41</v>
      </c>
    </row>
    <row r="15" spans="1:32" s="329" customFormat="1" ht="13">
      <c r="A15" s="251">
        <v>12</v>
      </c>
      <c r="B15" s="331" t="s">
        <v>188</v>
      </c>
      <c r="C15" s="331" t="s">
        <v>189</v>
      </c>
      <c r="D15" s="331" t="s">
        <v>56</v>
      </c>
      <c r="E15" s="251">
        <v>47</v>
      </c>
      <c r="F15" s="251">
        <v>35</v>
      </c>
      <c r="G15" s="253">
        <v>41</v>
      </c>
      <c r="I15" s="251">
        <v>12</v>
      </c>
      <c r="J15" s="331" t="s">
        <v>188</v>
      </c>
      <c r="K15" s="331" t="s">
        <v>189</v>
      </c>
      <c r="L15" s="331" t="s">
        <v>56</v>
      </c>
      <c r="M15" s="251">
        <v>35</v>
      </c>
      <c r="N15" s="251">
        <v>9</v>
      </c>
      <c r="O15" s="251">
        <v>40</v>
      </c>
      <c r="Q15" s="349">
        <v>12</v>
      </c>
      <c r="R15" s="331" t="s">
        <v>490</v>
      </c>
      <c r="S15" s="331" t="s">
        <v>491</v>
      </c>
      <c r="T15" s="331" t="s">
        <v>694</v>
      </c>
      <c r="U15" s="350">
        <v>41</v>
      </c>
      <c r="V15" s="251">
        <v>31</v>
      </c>
      <c r="W15" s="253">
        <v>43</v>
      </c>
      <c r="Y15" s="350">
        <v>12</v>
      </c>
      <c r="Z15" s="331" t="s">
        <v>570</v>
      </c>
      <c r="AA15" s="331" t="s">
        <v>541</v>
      </c>
      <c r="AB15" s="331" t="s">
        <v>692</v>
      </c>
      <c r="AC15" s="350">
        <v>18</v>
      </c>
      <c r="AD15" s="332">
        <v>9</v>
      </c>
      <c r="AE15" s="251">
        <v>40</v>
      </c>
    </row>
    <row r="16" spans="1:32" s="329" customFormat="1" ht="13">
      <c r="A16" s="251">
        <v>13</v>
      </c>
      <c r="B16" s="330" t="s">
        <v>221</v>
      </c>
      <c r="C16" s="330" t="s">
        <v>222</v>
      </c>
      <c r="D16" s="330" t="s">
        <v>10</v>
      </c>
      <c r="E16" s="251">
        <v>45</v>
      </c>
      <c r="F16" s="251">
        <v>35</v>
      </c>
      <c r="G16" s="251">
        <v>40</v>
      </c>
      <c r="H16" s="333"/>
      <c r="I16" s="334"/>
      <c r="J16" s="335"/>
      <c r="M16" s="334"/>
      <c r="N16" s="334"/>
      <c r="Q16" s="349">
        <v>13</v>
      </c>
      <c r="R16" s="330" t="s">
        <v>286</v>
      </c>
      <c r="S16" s="330" t="s">
        <v>342</v>
      </c>
      <c r="T16" s="330" t="s">
        <v>70</v>
      </c>
      <c r="U16" s="350">
        <v>36</v>
      </c>
      <c r="V16" s="251">
        <v>31</v>
      </c>
      <c r="W16" s="251">
        <v>39</v>
      </c>
    </row>
    <row r="17" spans="1:23" s="329" customFormat="1" ht="13">
      <c r="A17" s="251">
        <v>14</v>
      </c>
      <c r="B17" s="330" t="s">
        <v>223</v>
      </c>
      <c r="C17" s="330" t="s">
        <v>224</v>
      </c>
      <c r="D17" s="330" t="s">
        <v>36</v>
      </c>
      <c r="E17" s="251">
        <v>50</v>
      </c>
      <c r="F17" s="251">
        <v>32</v>
      </c>
      <c r="G17" s="251">
        <v>38</v>
      </c>
      <c r="I17" s="333"/>
      <c r="M17" s="333"/>
      <c r="N17" s="333"/>
      <c r="Q17" s="349">
        <v>14</v>
      </c>
      <c r="R17" s="330" t="s">
        <v>247</v>
      </c>
      <c r="S17" s="330" t="s">
        <v>577</v>
      </c>
      <c r="T17" s="330" t="s">
        <v>695</v>
      </c>
      <c r="U17" s="350">
        <v>40</v>
      </c>
      <c r="V17" s="251">
        <v>30</v>
      </c>
      <c r="W17" s="251">
        <v>38</v>
      </c>
    </row>
    <row r="18" spans="1:23" s="329" customFormat="1" ht="13">
      <c r="A18" s="251">
        <v>15</v>
      </c>
      <c r="B18" s="330" t="s">
        <v>267</v>
      </c>
      <c r="C18" s="330" t="s">
        <v>268</v>
      </c>
      <c r="D18" s="330" t="s">
        <v>666</v>
      </c>
      <c r="E18" s="251">
        <v>40</v>
      </c>
      <c r="F18" s="251">
        <v>32</v>
      </c>
      <c r="G18" s="251">
        <v>37</v>
      </c>
      <c r="Q18" s="349">
        <v>15</v>
      </c>
      <c r="R18" s="330" t="s">
        <v>582</v>
      </c>
      <c r="S18" s="330" t="s">
        <v>583</v>
      </c>
      <c r="T18" s="330" t="s">
        <v>696</v>
      </c>
      <c r="U18" s="350">
        <v>32</v>
      </c>
      <c r="V18" s="251">
        <v>29</v>
      </c>
      <c r="W18" s="251">
        <v>37</v>
      </c>
    </row>
    <row r="19" spans="1:23" s="329" customFormat="1" ht="13">
      <c r="A19" s="251">
        <v>16</v>
      </c>
      <c r="B19" s="331" t="s">
        <v>190</v>
      </c>
      <c r="C19" s="331" t="s">
        <v>191</v>
      </c>
      <c r="D19" s="331" t="s">
        <v>18</v>
      </c>
      <c r="E19" s="251">
        <v>50</v>
      </c>
      <c r="F19" s="251">
        <v>30</v>
      </c>
      <c r="G19" s="251">
        <v>36</v>
      </c>
      <c r="Q19" s="349">
        <v>16</v>
      </c>
      <c r="R19" s="330" t="s">
        <v>474</v>
      </c>
      <c r="S19" s="330" t="s">
        <v>586</v>
      </c>
      <c r="T19" s="330" t="s">
        <v>697</v>
      </c>
      <c r="U19" s="350">
        <v>30</v>
      </c>
      <c r="V19" s="251">
        <v>29</v>
      </c>
      <c r="W19" s="251">
        <v>36</v>
      </c>
    </row>
    <row r="20" spans="1:23" s="329" customFormat="1" ht="13">
      <c r="A20" s="251">
        <v>17</v>
      </c>
      <c r="B20" s="330" t="s">
        <v>216</v>
      </c>
      <c r="C20" s="330" t="s">
        <v>217</v>
      </c>
      <c r="D20" s="330" t="s">
        <v>54</v>
      </c>
      <c r="E20" s="251">
        <v>44</v>
      </c>
      <c r="F20" s="251">
        <v>30</v>
      </c>
      <c r="G20" s="253">
        <v>34</v>
      </c>
      <c r="Q20" s="349">
        <v>17</v>
      </c>
      <c r="R20" s="330" t="s">
        <v>493</v>
      </c>
      <c r="S20" s="330" t="s">
        <v>497</v>
      </c>
      <c r="T20" s="330" t="s">
        <v>118</v>
      </c>
      <c r="U20" s="350">
        <v>38</v>
      </c>
      <c r="V20" s="251">
        <v>28</v>
      </c>
      <c r="W20" s="253">
        <v>34</v>
      </c>
    </row>
    <row r="21" spans="1:23" s="329" customFormat="1" ht="13">
      <c r="A21" s="251">
        <v>19</v>
      </c>
      <c r="B21" s="330" t="s">
        <v>184</v>
      </c>
      <c r="C21" s="330" t="s">
        <v>185</v>
      </c>
      <c r="D21" s="330" t="s">
        <v>65</v>
      </c>
      <c r="E21" s="251">
        <v>44</v>
      </c>
      <c r="F21" s="251">
        <v>30</v>
      </c>
      <c r="G21" s="253">
        <v>34</v>
      </c>
      <c r="Q21" s="349">
        <v>18</v>
      </c>
      <c r="R21" s="330" t="s">
        <v>482</v>
      </c>
      <c r="S21" s="330" t="s">
        <v>483</v>
      </c>
      <c r="T21" s="330" t="s">
        <v>698</v>
      </c>
      <c r="U21" s="350">
        <v>45</v>
      </c>
      <c r="V21" s="251">
        <v>27</v>
      </c>
      <c r="W21" s="253">
        <v>34</v>
      </c>
    </row>
    <row r="22" spans="1:23" s="329" customFormat="1" ht="13">
      <c r="A22" s="251">
        <v>18</v>
      </c>
      <c r="B22" s="330" t="s">
        <v>390</v>
      </c>
      <c r="C22" s="330" t="s">
        <v>391</v>
      </c>
      <c r="D22" s="330" t="s">
        <v>667</v>
      </c>
      <c r="E22" s="251">
        <v>34</v>
      </c>
      <c r="F22" s="251">
        <v>30</v>
      </c>
      <c r="G22" s="253">
        <v>34</v>
      </c>
      <c r="Q22" s="349">
        <v>19</v>
      </c>
      <c r="R22" s="330" t="s">
        <v>533</v>
      </c>
      <c r="S22" s="330" t="s">
        <v>534</v>
      </c>
      <c r="T22" s="330" t="s">
        <v>699</v>
      </c>
      <c r="U22" s="350">
        <v>42</v>
      </c>
      <c r="V22" s="251">
        <v>27</v>
      </c>
      <c r="W22" s="253">
        <v>34</v>
      </c>
    </row>
    <row r="23" spans="1:23" s="329" customFormat="1" ht="13">
      <c r="A23" s="251">
        <v>21</v>
      </c>
      <c r="B23" s="330" t="s">
        <v>231</v>
      </c>
      <c r="C23" s="330" t="s">
        <v>398</v>
      </c>
      <c r="D23" s="330" t="s">
        <v>60</v>
      </c>
      <c r="E23" s="251">
        <v>38</v>
      </c>
      <c r="F23" s="251">
        <v>29</v>
      </c>
      <c r="G23" s="253">
        <v>33</v>
      </c>
      <c r="Q23" s="349">
        <v>20</v>
      </c>
      <c r="R23" s="330" t="s">
        <v>530</v>
      </c>
      <c r="S23" s="330" t="s">
        <v>268</v>
      </c>
      <c r="T23" s="330" t="s">
        <v>700</v>
      </c>
      <c r="U23" s="350">
        <v>39</v>
      </c>
      <c r="V23" s="251">
        <v>27</v>
      </c>
      <c r="W23" s="253">
        <v>33</v>
      </c>
    </row>
    <row r="24" spans="1:23" s="329" customFormat="1" ht="13">
      <c r="A24" s="251">
        <v>20</v>
      </c>
      <c r="B24" s="330" t="s">
        <v>200</v>
      </c>
      <c r="C24" s="330" t="s">
        <v>227</v>
      </c>
      <c r="D24" s="330" t="s">
        <v>126</v>
      </c>
      <c r="E24" s="251">
        <v>32</v>
      </c>
      <c r="F24" s="251">
        <v>29</v>
      </c>
      <c r="G24" s="253">
        <v>33</v>
      </c>
      <c r="Q24" s="349">
        <v>21</v>
      </c>
      <c r="R24" s="330" t="s">
        <v>597</v>
      </c>
      <c r="S24" s="330" t="s">
        <v>598</v>
      </c>
      <c r="T24" s="330" t="s">
        <v>701</v>
      </c>
      <c r="U24" s="350">
        <v>33</v>
      </c>
      <c r="V24" s="251">
        <v>27</v>
      </c>
      <c r="W24" s="253">
        <v>33</v>
      </c>
    </row>
    <row r="25" spans="1:23" s="329" customFormat="1" ht="13">
      <c r="A25" s="251">
        <v>22</v>
      </c>
      <c r="B25" s="331" t="s">
        <v>400</v>
      </c>
      <c r="C25" s="331" t="s">
        <v>401</v>
      </c>
      <c r="D25" s="331" t="s">
        <v>53</v>
      </c>
      <c r="E25" s="251">
        <v>33</v>
      </c>
      <c r="F25" s="251">
        <v>28</v>
      </c>
      <c r="G25" s="253">
        <v>33</v>
      </c>
      <c r="Q25" s="349">
        <v>22</v>
      </c>
      <c r="R25" s="331" t="s">
        <v>286</v>
      </c>
      <c r="S25" s="331" t="s">
        <v>702</v>
      </c>
      <c r="T25" s="331" t="s">
        <v>703</v>
      </c>
      <c r="U25" s="350">
        <v>24</v>
      </c>
      <c r="V25" s="251">
        <v>27</v>
      </c>
      <c r="W25" s="253">
        <v>33</v>
      </c>
    </row>
    <row r="26" spans="1:23" s="329" customFormat="1" ht="13">
      <c r="A26" s="251">
        <v>23</v>
      </c>
      <c r="B26" s="330" t="s">
        <v>407</v>
      </c>
      <c r="C26" s="330" t="s">
        <v>408</v>
      </c>
      <c r="D26" s="330" t="s">
        <v>668</v>
      </c>
      <c r="E26" s="251">
        <v>29</v>
      </c>
      <c r="F26" s="251">
        <v>28</v>
      </c>
      <c r="G26" s="253">
        <v>32</v>
      </c>
      <c r="Q26" s="349">
        <v>23</v>
      </c>
      <c r="R26" s="330" t="s">
        <v>205</v>
      </c>
      <c r="S26" s="330" t="s">
        <v>529</v>
      </c>
      <c r="T26" s="330" t="s">
        <v>147</v>
      </c>
      <c r="U26" s="350">
        <v>42</v>
      </c>
      <c r="V26" s="251">
        <v>26</v>
      </c>
      <c r="W26" s="253">
        <v>32</v>
      </c>
    </row>
    <row r="27" spans="1:23" s="329" customFormat="1" ht="13">
      <c r="A27" s="251">
        <v>24</v>
      </c>
      <c r="B27" s="330" t="s">
        <v>179</v>
      </c>
      <c r="C27" s="330" t="s">
        <v>327</v>
      </c>
      <c r="D27" s="330" t="s">
        <v>125</v>
      </c>
      <c r="E27" s="251">
        <v>55</v>
      </c>
      <c r="F27" s="251">
        <v>25</v>
      </c>
      <c r="G27" s="253">
        <v>32</v>
      </c>
      <c r="Q27" s="349">
        <v>24</v>
      </c>
      <c r="R27" s="330" t="s">
        <v>495</v>
      </c>
      <c r="S27" s="330" t="s">
        <v>496</v>
      </c>
      <c r="T27" s="330" t="s">
        <v>704</v>
      </c>
      <c r="U27" s="350">
        <v>42</v>
      </c>
      <c r="V27" s="251">
        <v>26</v>
      </c>
      <c r="W27" s="253">
        <v>32</v>
      </c>
    </row>
    <row r="28" spans="1:23" s="329" customFormat="1" ht="13">
      <c r="A28" s="251">
        <v>25</v>
      </c>
      <c r="B28" s="336" t="s">
        <v>330</v>
      </c>
      <c r="C28" s="336" t="s">
        <v>331</v>
      </c>
      <c r="D28" s="336" t="s">
        <v>108</v>
      </c>
      <c r="E28" s="337">
        <v>41</v>
      </c>
      <c r="F28" s="251">
        <v>24</v>
      </c>
      <c r="G28" s="253">
        <v>32</v>
      </c>
      <c r="Q28" s="349">
        <v>25</v>
      </c>
      <c r="R28" s="331" t="s">
        <v>291</v>
      </c>
      <c r="S28" s="331" t="s">
        <v>601</v>
      </c>
      <c r="T28" s="331" t="s">
        <v>705</v>
      </c>
      <c r="U28" s="350">
        <v>20</v>
      </c>
      <c r="V28" s="332">
        <v>26</v>
      </c>
      <c r="W28" s="253">
        <v>32</v>
      </c>
    </row>
    <row r="29" spans="1:23" s="329" customFormat="1" ht="13">
      <c r="A29" s="251">
        <v>26</v>
      </c>
      <c r="B29" s="330" t="s">
        <v>172</v>
      </c>
      <c r="C29" s="330" t="s">
        <v>304</v>
      </c>
      <c r="D29" s="330" t="s">
        <v>67</v>
      </c>
      <c r="E29" s="251">
        <v>41</v>
      </c>
      <c r="F29" s="251">
        <v>24</v>
      </c>
      <c r="G29" s="253">
        <v>31</v>
      </c>
      <c r="Q29" s="349">
        <v>26</v>
      </c>
      <c r="R29" s="330" t="s">
        <v>540</v>
      </c>
      <c r="S29" s="330" t="s">
        <v>538</v>
      </c>
      <c r="T29" s="330" t="s">
        <v>73</v>
      </c>
      <c r="U29" s="253">
        <v>35</v>
      </c>
      <c r="V29" s="332">
        <v>25</v>
      </c>
      <c r="W29" s="253">
        <v>31</v>
      </c>
    </row>
    <row r="30" spans="1:23" s="329" customFormat="1" ht="13">
      <c r="A30" s="251">
        <v>27</v>
      </c>
      <c r="B30" s="336" t="s">
        <v>231</v>
      </c>
      <c r="C30" s="336" t="s">
        <v>232</v>
      </c>
      <c r="D30" s="336" t="s">
        <v>39</v>
      </c>
      <c r="E30" s="337">
        <v>45</v>
      </c>
      <c r="F30" s="251">
        <v>22</v>
      </c>
      <c r="G30" s="253">
        <v>31</v>
      </c>
      <c r="Q30" s="349">
        <v>27</v>
      </c>
      <c r="R30" s="330" t="s">
        <v>706</v>
      </c>
      <c r="S30" s="330" t="s">
        <v>604</v>
      </c>
      <c r="T30" s="330" t="s">
        <v>707</v>
      </c>
      <c r="U30" s="253">
        <v>30</v>
      </c>
      <c r="V30" s="332">
        <v>25</v>
      </c>
      <c r="W30" s="253">
        <v>31</v>
      </c>
    </row>
    <row r="31" spans="1:23" s="329" customFormat="1" ht="13">
      <c r="A31" s="251">
        <v>28</v>
      </c>
      <c r="B31" s="330" t="s">
        <v>333</v>
      </c>
      <c r="C31" s="330" t="s">
        <v>334</v>
      </c>
      <c r="D31" s="330" t="s">
        <v>669</v>
      </c>
      <c r="E31" s="251">
        <v>27</v>
      </c>
      <c r="F31" s="251">
        <v>20</v>
      </c>
      <c r="G31" s="253">
        <v>31</v>
      </c>
      <c r="Q31" s="349">
        <v>28</v>
      </c>
      <c r="R31" s="330" t="s">
        <v>230</v>
      </c>
      <c r="S31" s="330" t="s">
        <v>435</v>
      </c>
      <c r="T31" s="330" t="s">
        <v>708</v>
      </c>
      <c r="U31" s="253">
        <v>33</v>
      </c>
      <c r="V31" s="332">
        <v>24</v>
      </c>
      <c r="W31" s="253">
        <v>31</v>
      </c>
    </row>
    <row r="32" spans="1:23" s="329" customFormat="1" ht="13">
      <c r="A32" s="251">
        <v>29</v>
      </c>
      <c r="B32" s="330" t="s">
        <v>247</v>
      </c>
      <c r="C32" s="330" t="s">
        <v>187</v>
      </c>
      <c r="D32" s="330" t="s">
        <v>95</v>
      </c>
      <c r="E32" s="251">
        <v>43</v>
      </c>
      <c r="F32" s="251">
        <v>19</v>
      </c>
      <c r="G32" s="253">
        <v>30</v>
      </c>
      <c r="Q32" s="349">
        <v>29</v>
      </c>
      <c r="R32" s="331" t="s">
        <v>547</v>
      </c>
      <c r="S32" s="331" t="s">
        <v>175</v>
      </c>
      <c r="T32" s="331" t="s">
        <v>709</v>
      </c>
      <c r="U32" s="350">
        <v>31</v>
      </c>
      <c r="V32" s="332">
        <v>24</v>
      </c>
      <c r="W32" s="253">
        <v>30</v>
      </c>
    </row>
    <row r="33" spans="1:23" s="329" customFormat="1" ht="13">
      <c r="A33" s="251">
        <v>31</v>
      </c>
      <c r="B33" s="330" t="s">
        <v>416</v>
      </c>
      <c r="C33" s="330" t="s">
        <v>417</v>
      </c>
      <c r="D33" s="330" t="s">
        <v>124</v>
      </c>
      <c r="E33" s="251">
        <v>31</v>
      </c>
      <c r="F33" s="251">
        <v>18</v>
      </c>
      <c r="G33" s="253">
        <v>30</v>
      </c>
      <c r="Q33" s="349">
        <v>30</v>
      </c>
      <c r="R33" s="330" t="s">
        <v>710</v>
      </c>
      <c r="S33" s="330" t="s">
        <v>342</v>
      </c>
      <c r="T33" s="330" t="s">
        <v>711</v>
      </c>
      <c r="U33" s="253">
        <v>27</v>
      </c>
      <c r="V33" s="332">
        <v>24</v>
      </c>
      <c r="W33" s="253">
        <v>30</v>
      </c>
    </row>
    <row r="34" spans="1:23" s="329" customFormat="1" ht="13">
      <c r="A34" s="251">
        <v>30</v>
      </c>
      <c r="B34" s="331" t="s">
        <v>339</v>
      </c>
      <c r="C34" s="331" t="s">
        <v>340</v>
      </c>
      <c r="D34" s="331" t="s">
        <v>670</v>
      </c>
      <c r="E34" s="251">
        <v>30</v>
      </c>
      <c r="F34" s="251">
        <v>18</v>
      </c>
      <c r="G34" s="253">
        <v>30</v>
      </c>
      <c r="Q34" s="349">
        <v>31</v>
      </c>
      <c r="R34" s="330" t="s">
        <v>247</v>
      </c>
      <c r="S34" s="330" t="s">
        <v>611</v>
      </c>
      <c r="T34" s="330" t="s">
        <v>712</v>
      </c>
      <c r="U34" s="253">
        <v>20</v>
      </c>
      <c r="V34" s="251">
        <v>24</v>
      </c>
      <c r="W34" s="253">
        <v>30</v>
      </c>
    </row>
    <row r="35" spans="1:23" s="329" customFormat="1" ht="13">
      <c r="A35" s="251">
        <v>33</v>
      </c>
      <c r="B35" s="330" t="s">
        <v>343</v>
      </c>
      <c r="C35" s="330" t="s">
        <v>344</v>
      </c>
      <c r="D35" s="338" t="s">
        <v>671</v>
      </c>
      <c r="E35" s="251">
        <v>27</v>
      </c>
      <c r="F35" s="251">
        <v>17</v>
      </c>
      <c r="G35" s="253">
        <v>29</v>
      </c>
      <c r="Q35" s="349">
        <v>32</v>
      </c>
      <c r="R35" s="330" t="s">
        <v>179</v>
      </c>
      <c r="S35" s="330" t="s">
        <v>538</v>
      </c>
      <c r="T35" s="330" t="s">
        <v>55</v>
      </c>
      <c r="U35" s="253">
        <v>36</v>
      </c>
      <c r="V35" s="332">
        <v>23</v>
      </c>
      <c r="W35" s="253">
        <v>29</v>
      </c>
    </row>
    <row r="36" spans="1:23" s="329" customFormat="1" ht="13">
      <c r="A36" s="251">
        <v>32</v>
      </c>
      <c r="B36" s="330" t="s">
        <v>302</v>
      </c>
      <c r="C36" s="330" t="s">
        <v>303</v>
      </c>
      <c r="D36" s="330" t="s">
        <v>672</v>
      </c>
      <c r="E36" s="251">
        <v>23</v>
      </c>
      <c r="F36" s="251">
        <v>17</v>
      </c>
      <c r="G36" s="253">
        <v>29</v>
      </c>
      <c r="Q36" s="349">
        <v>33</v>
      </c>
      <c r="R36" s="330" t="s">
        <v>247</v>
      </c>
      <c r="S36" s="330" t="s">
        <v>615</v>
      </c>
      <c r="T36" s="330" t="s">
        <v>713</v>
      </c>
      <c r="U36" s="253">
        <v>31</v>
      </c>
      <c r="V36" s="332">
        <v>22</v>
      </c>
      <c r="W36" s="253">
        <v>29</v>
      </c>
    </row>
    <row r="37" spans="1:23" s="329" customFormat="1" ht="13">
      <c r="A37" s="251">
        <v>34</v>
      </c>
      <c r="B37" s="330" t="s">
        <v>341</v>
      </c>
      <c r="C37" s="330" t="s">
        <v>342</v>
      </c>
      <c r="D37" s="330" t="s">
        <v>673</v>
      </c>
      <c r="E37" s="251">
        <v>48</v>
      </c>
      <c r="F37" s="251">
        <v>15</v>
      </c>
      <c r="G37" s="253">
        <v>29</v>
      </c>
      <c r="Q37" s="349">
        <v>34</v>
      </c>
      <c r="R37" s="330" t="s">
        <v>617</v>
      </c>
      <c r="S37" s="330" t="s">
        <v>195</v>
      </c>
      <c r="T37" s="330" t="s">
        <v>714</v>
      </c>
      <c r="U37" s="253">
        <v>22</v>
      </c>
      <c r="V37" s="332">
        <v>22</v>
      </c>
      <c r="W37" s="253">
        <v>29</v>
      </c>
    </row>
    <row r="38" spans="1:23" s="329" customFormat="1" ht="13">
      <c r="A38" s="251">
        <v>35</v>
      </c>
      <c r="B38" s="330" t="s">
        <v>428</v>
      </c>
      <c r="C38" s="330" t="s">
        <v>429</v>
      </c>
      <c r="D38" s="330" t="s">
        <v>674</v>
      </c>
      <c r="E38" s="251">
        <v>19</v>
      </c>
      <c r="F38" s="251">
        <v>15</v>
      </c>
      <c r="G38" s="253">
        <v>28</v>
      </c>
      <c r="Q38" s="349">
        <v>35</v>
      </c>
      <c r="R38" s="331" t="s">
        <v>621</v>
      </c>
      <c r="S38" s="331" t="s">
        <v>526</v>
      </c>
      <c r="T38" s="331" t="s">
        <v>68</v>
      </c>
      <c r="U38" s="350">
        <v>32</v>
      </c>
      <c r="V38" s="332">
        <v>21</v>
      </c>
      <c r="W38" s="253">
        <v>28</v>
      </c>
    </row>
    <row r="39" spans="1:23" s="329" customFormat="1" ht="13">
      <c r="A39" s="251">
        <v>36</v>
      </c>
      <c r="B39" s="330" t="s">
        <v>348</v>
      </c>
      <c r="C39" s="330" t="s">
        <v>349</v>
      </c>
      <c r="D39" s="330" t="s">
        <v>675</v>
      </c>
      <c r="E39" s="251">
        <v>21</v>
      </c>
      <c r="F39" s="251">
        <v>14</v>
      </c>
      <c r="G39" s="253">
        <v>28</v>
      </c>
      <c r="Q39" s="349">
        <v>36</v>
      </c>
      <c r="R39" s="331" t="s">
        <v>622</v>
      </c>
      <c r="S39" s="331" t="s">
        <v>623</v>
      </c>
      <c r="T39" s="331" t="s">
        <v>715</v>
      </c>
      <c r="U39" s="350">
        <v>35</v>
      </c>
      <c r="V39" s="332">
        <v>20</v>
      </c>
      <c r="W39" s="253">
        <v>28</v>
      </c>
    </row>
    <row r="40" spans="1:23" s="329" customFormat="1" ht="13">
      <c r="A40" s="251">
        <v>37</v>
      </c>
      <c r="B40" s="330" t="s">
        <v>654</v>
      </c>
      <c r="C40" s="330" t="s">
        <v>438</v>
      </c>
      <c r="D40" s="330" t="s">
        <v>676</v>
      </c>
      <c r="E40" s="251">
        <v>21</v>
      </c>
      <c r="F40" s="251">
        <v>13</v>
      </c>
      <c r="G40" s="253">
        <v>27</v>
      </c>
      <c r="Q40" s="349">
        <v>37</v>
      </c>
      <c r="R40" s="330" t="s">
        <v>716</v>
      </c>
      <c r="S40" s="330" t="s">
        <v>628</v>
      </c>
      <c r="T40" s="330" t="s">
        <v>717</v>
      </c>
      <c r="U40" s="253">
        <v>23</v>
      </c>
      <c r="V40" s="332">
        <v>18</v>
      </c>
      <c r="W40" s="253">
        <v>27</v>
      </c>
    </row>
    <row r="41" spans="1:23" s="329" customFormat="1" ht="13">
      <c r="A41" s="251">
        <v>38</v>
      </c>
      <c r="B41" s="330" t="s">
        <v>223</v>
      </c>
      <c r="C41" s="330" t="s">
        <v>341</v>
      </c>
      <c r="D41" s="330" t="s">
        <v>677</v>
      </c>
      <c r="E41" s="251">
        <v>19</v>
      </c>
      <c r="F41" s="251">
        <v>12</v>
      </c>
      <c r="G41" s="253">
        <v>27</v>
      </c>
      <c r="Q41" s="349">
        <v>38</v>
      </c>
      <c r="R41" s="330" t="s">
        <v>631</v>
      </c>
      <c r="S41" s="330" t="s">
        <v>632</v>
      </c>
      <c r="T41" s="330" t="s">
        <v>718</v>
      </c>
      <c r="U41" s="253">
        <v>31</v>
      </c>
      <c r="V41" s="332">
        <v>17</v>
      </c>
      <c r="W41" s="253">
        <v>27</v>
      </c>
    </row>
    <row r="42" spans="1:23" s="329" customFormat="1" ht="13">
      <c r="A42" s="251">
        <v>40</v>
      </c>
      <c r="B42" s="330" t="s">
        <v>449</v>
      </c>
      <c r="C42" s="330" t="s">
        <v>450</v>
      </c>
      <c r="D42" s="338" t="s">
        <v>678</v>
      </c>
      <c r="E42" s="251">
        <v>18</v>
      </c>
      <c r="F42" s="251">
        <v>12</v>
      </c>
      <c r="G42" s="253">
        <v>26</v>
      </c>
      <c r="Q42" s="349">
        <v>39</v>
      </c>
      <c r="R42" s="330" t="s">
        <v>402</v>
      </c>
      <c r="S42" s="330" t="s">
        <v>632</v>
      </c>
      <c r="T42" s="330" t="s">
        <v>719</v>
      </c>
      <c r="U42" s="253">
        <v>24</v>
      </c>
      <c r="V42" s="332">
        <v>16</v>
      </c>
      <c r="W42" s="253">
        <v>26</v>
      </c>
    </row>
    <row r="43" spans="1:23" s="329" customFormat="1" ht="13">
      <c r="A43" s="251">
        <v>39</v>
      </c>
      <c r="B43" s="330" t="s">
        <v>454</v>
      </c>
      <c r="C43" s="330" t="s">
        <v>455</v>
      </c>
      <c r="D43" s="330" t="s">
        <v>679</v>
      </c>
      <c r="E43" s="251">
        <v>10</v>
      </c>
      <c r="F43" s="251">
        <v>12</v>
      </c>
      <c r="G43" s="253">
        <v>26</v>
      </c>
      <c r="Q43" s="349">
        <v>40</v>
      </c>
      <c r="R43" s="331" t="s">
        <v>542</v>
      </c>
      <c r="S43" s="331" t="s">
        <v>543</v>
      </c>
      <c r="T43" s="331" t="s">
        <v>720</v>
      </c>
      <c r="U43" s="350">
        <v>30</v>
      </c>
      <c r="V43" s="332">
        <v>15</v>
      </c>
      <c r="W43" s="253">
        <v>26</v>
      </c>
    </row>
    <row r="44" spans="1:23" s="329" customFormat="1" ht="13">
      <c r="A44" s="251">
        <v>41</v>
      </c>
      <c r="B44" s="330" t="s">
        <v>345</v>
      </c>
      <c r="C44" s="330" t="s">
        <v>346</v>
      </c>
      <c r="D44" s="330" t="s">
        <v>680</v>
      </c>
      <c r="E44" s="251">
        <v>34</v>
      </c>
      <c r="F44" s="251">
        <v>11</v>
      </c>
      <c r="G44" s="253">
        <v>25</v>
      </c>
      <c r="Q44" s="349">
        <v>41</v>
      </c>
      <c r="R44" s="336" t="s">
        <v>531</v>
      </c>
      <c r="S44" s="336" t="s">
        <v>637</v>
      </c>
      <c r="T44" s="336" t="s">
        <v>721</v>
      </c>
      <c r="U44" s="302">
        <v>35</v>
      </c>
      <c r="V44" s="332">
        <v>14</v>
      </c>
      <c r="W44" s="253">
        <v>25</v>
      </c>
    </row>
    <row r="45" spans="1:23" s="329" customFormat="1" ht="13">
      <c r="A45" s="251">
        <v>43</v>
      </c>
      <c r="B45" s="330" t="s">
        <v>357</v>
      </c>
      <c r="C45" s="330" t="s">
        <v>358</v>
      </c>
      <c r="D45" s="330" t="s">
        <v>127</v>
      </c>
      <c r="E45" s="251">
        <v>20</v>
      </c>
      <c r="F45" s="251">
        <v>10</v>
      </c>
      <c r="G45" s="253">
        <v>25</v>
      </c>
      <c r="Q45" s="349">
        <v>42</v>
      </c>
      <c r="R45" s="330" t="s">
        <v>172</v>
      </c>
      <c r="S45" s="330" t="s">
        <v>541</v>
      </c>
      <c r="T45" s="330" t="s">
        <v>722</v>
      </c>
      <c r="U45" s="253">
        <v>23</v>
      </c>
      <c r="V45" s="332">
        <v>13</v>
      </c>
      <c r="W45" s="253">
        <v>25</v>
      </c>
    </row>
    <row r="46" spans="1:23" s="329" customFormat="1" ht="13">
      <c r="A46" s="251">
        <v>42</v>
      </c>
      <c r="B46" s="330" t="s">
        <v>357</v>
      </c>
      <c r="C46" s="330" t="s">
        <v>471</v>
      </c>
      <c r="D46" s="330" t="s">
        <v>681</v>
      </c>
      <c r="E46" s="251">
        <v>13</v>
      </c>
      <c r="F46" s="251">
        <v>10</v>
      </c>
      <c r="G46" s="253">
        <v>24</v>
      </c>
      <c r="Q46" s="349">
        <v>43</v>
      </c>
      <c r="R46" s="331" t="s">
        <v>316</v>
      </c>
      <c r="S46" s="331" t="s">
        <v>640</v>
      </c>
      <c r="T46" s="331" t="s">
        <v>723</v>
      </c>
      <c r="U46" s="350">
        <v>20</v>
      </c>
      <c r="V46" s="332">
        <v>13</v>
      </c>
      <c r="W46" s="253">
        <v>24</v>
      </c>
    </row>
    <row r="47" spans="1:23" s="329" customFormat="1" ht="13">
      <c r="A47" s="251">
        <v>44</v>
      </c>
      <c r="B47" s="331" t="s">
        <v>247</v>
      </c>
      <c r="C47" s="330" t="s">
        <v>476</v>
      </c>
      <c r="D47" s="330" t="s">
        <v>682</v>
      </c>
      <c r="E47" s="251">
        <v>27</v>
      </c>
      <c r="F47" s="251">
        <v>9</v>
      </c>
      <c r="G47" s="253">
        <v>24</v>
      </c>
      <c r="Q47" s="349">
        <v>44</v>
      </c>
      <c r="R47" s="330" t="s">
        <v>216</v>
      </c>
      <c r="S47" s="330" t="s">
        <v>643</v>
      </c>
      <c r="T47" s="330" t="s">
        <v>724</v>
      </c>
      <c r="U47" s="253">
        <v>15</v>
      </c>
      <c r="V47" s="332">
        <v>13</v>
      </c>
      <c r="W47" s="253">
        <v>24</v>
      </c>
    </row>
    <row r="48" spans="1:23" s="329" customFormat="1" ht="13">
      <c r="A48" s="251">
        <v>46</v>
      </c>
      <c r="B48" s="330" t="s">
        <v>291</v>
      </c>
      <c r="C48" s="330" t="s">
        <v>240</v>
      </c>
      <c r="D48" s="330" t="s">
        <v>683</v>
      </c>
      <c r="E48" s="251">
        <v>34</v>
      </c>
      <c r="F48" s="251">
        <v>8</v>
      </c>
      <c r="G48" s="253">
        <v>23</v>
      </c>
      <c r="Q48" s="349">
        <v>45</v>
      </c>
      <c r="R48" s="330" t="s">
        <v>557</v>
      </c>
      <c r="S48" s="330" t="s">
        <v>558</v>
      </c>
      <c r="T48" s="330" t="s">
        <v>725</v>
      </c>
      <c r="U48" s="253">
        <v>27</v>
      </c>
      <c r="V48" s="332">
        <v>12</v>
      </c>
      <c r="W48" s="253">
        <v>23</v>
      </c>
    </row>
    <row r="49" spans="1:32" s="329" customFormat="1" ht="13">
      <c r="A49" s="251">
        <v>45</v>
      </c>
      <c r="B49" s="330" t="s">
        <v>245</v>
      </c>
      <c r="C49" s="330" t="s">
        <v>479</v>
      </c>
      <c r="D49" s="330" t="s">
        <v>684</v>
      </c>
      <c r="E49" s="251">
        <v>16</v>
      </c>
      <c r="F49" s="251">
        <v>8</v>
      </c>
      <c r="G49" s="253">
        <v>23</v>
      </c>
      <c r="Q49" s="349">
        <v>46</v>
      </c>
      <c r="R49" s="330" t="s">
        <v>561</v>
      </c>
      <c r="S49" s="330" t="s">
        <v>222</v>
      </c>
      <c r="T49" s="330" t="s">
        <v>726</v>
      </c>
      <c r="U49" s="253">
        <v>17</v>
      </c>
      <c r="V49" s="332">
        <v>12</v>
      </c>
      <c r="W49" s="253">
        <v>23</v>
      </c>
    </row>
    <row r="50" spans="1:32" s="329" customFormat="1" ht="13">
      <c r="A50" s="251">
        <v>47</v>
      </c>
      <c r="B50" s="331" t="s">
        <v>484</v>
      </c>
      <c r="C50" s="331" t="s">
        <v>429</v>
      </c>
      <c r="D50" s="331" t="s">
        <v>150</v>
      </c>
      <c r="E50" s="251">
        <v>31</v>
      </c>
      <c r="F50" s="251">
        <v>6</v>
      </c>
      <c r="G50" s="253">
        <v>22</v>
      </c>
      <c r="Q50" s="349">
        <v>47</v>
      </c>
      <c r="R50" s="330" t="s">
        <v>419</v>
      </c>
      <c r="S50" s="330" t="s">
        <v>541</v>
      </c>
      <c r="T50" s="330" t="s">
        <v>727</v>
      </c>
      <c r="U50" s="253">
        <v>15</v>
      </c>
      <c r="V50" s="251">
        <v>8</v>
      </c>
      <c r="W50" s="253">
        <v>22</v>
      </c>
    </row>
    <row r="51" spans="1:32" s="329" customFormat="1" ht="13">
      <c r="A51" s="339">
        <v>48</v>
      </c>
      <c r="B51" s="340" t="s">
        <v>433</v>
      </c>
      <c r="C51" s="340" t="s">
        <v>429</v>
      </c>
      <c r="D51" s="340" t="s">
        <v>685</v>
      </c>
      <c r="E51" s="339">
        <v>25</v>
      </c>
      <c r="F51" s="339">
        <v>3</v>
      </c>
      <c r="G51" s="341">
        <v>22</v>
      </c>
      <c r="Q51" s="349">
        <v>48</v>
      </c>
      <c r="R51" s="330" t="s">
        <v>572</v>
      </c>
      <c r="S51" s="330" t="s">
        <v>647</v>
      </c>
      <c r="T51" s="330" t="s">
        <v>728</v>
      </c>
      <c r="U51" s="253">
        <v>15</v>
      </c>
      <c r="V51" s="332">
        <v>8</v>
      </c>
      <c r="W51" s="341">
        <v>22</v>
      </c>
    </row>
    <row r="52" spans="1:32">
      <c r="E52"/>
      <c r="F52"/>
      <c r="Q52" s="349">
        <v>49</v>
      </c>
      <c r="R52" s="331" t="s">
        <v>649</v>
      </c>
      <c r="S52" s="331" t="s">
        <v>358</v>
      </c>
      <c r="T52" s="331" t="s">
        <v>729</v>
      </c>
      <c r="U52" s="350">
        <v>15</v>
      </c>
      <c r="V52" s="332">
        <v>5</v>
      </c>
      <c r="W52" s="341">
        <v>21</v>
      </c>
      <c r="X52" s="329"/>
      <c r="Y52" s="329"/>
      <c r="Z52" s="329"/>
      <c r="AA52" s="329"/>
      <c r="AB52" s="329"/>
      <c r="AC52" s="329"/>
      <c r="AD52" s="329"/>
      <c r="AF52" s="329"/>
    </row>
    <row r="53" spans="1:32">
      <c r="A53" s="62"/>
      <c r="Q53" s="349">
        <v>50</v>
      </c>
      <c r="R53" s="330" t="s">
        <v>651</v>
      </c>
      <c r="S53" s="330" t="s">
        <v>652</v>
      </c>
      <c r="T53" s="330" t="s">
        <v>730</v>
      </c>
      <c r="U53" s="253">
        <v>9</v>
      </c>
      <c r="V53" s="332">
        <v>4</v>
      </c>
      <c r="W53" s="341">
        <v>21</v>
      </c>
      <c r="X53" s="329"/>
      <c r="Y53" s="329"/>
      <c r="Z53" s="329"/>
      <c r="AA53" s="329"/>
      <c r="AB53" s="329"/>
      <c r="AC53" s="329"/>
      <c r="AD53" s="329"/>
      <c r="AF53" s="329"/>
    </row>
    <row r="54" spans="1:32">
      <c r="Q54" s="351">
        <v>51</v>
      </c>
      <c r="R54" s="340" t="s">
        <v>433</v>
      </c>
      <c r="S54" s="340" t="s">
        <v>458</v>
      </c>
      <c r="T54" s="340" t="s">
        <v>731</v>
      </c>
      <c r="U54" s="341">
        <v>16</v>
      </c>
      <c r="V54" s="352">
        <v>3</v>
      </c>
      <c r="W54" s="341">
        <v>20</v>
      </c>
      <c r="X54" s="329"/>
      <c r="Y54" s="329"/>
      <c r="Z54" s="329"/>
      <c r="AA54" s="329"/>
      <c r="AB54" s="329"/>
      <c r="AC54" s="329"/>
      <c r="AD54" s="329"/>
      <c r="AF54" s="329"/>
    </row>
    <row r="55" spans="1:32">
      <c r="Q55" s="353"/>
      <c r="R55" s="354"/>
      <c r="S55" s="354"/>
      <c r="T55" s="354"/>
      <c r="U55" s="355"/>
      <c r="V55" s="334"/>
      <c r="W55" s="356"/>
      <c r="X55" s="329"/>
      <c r="Y55" s="329"/>
      <c r="Z55" s="329"/>
      <c r="AA55" s="329"/>
      <c r="AB55" s="329"/>
      <c r="AC55" s="329"/>
      <c r="AD55" s="329"/>
      <c r="AF55" s="329"/>
    </row>
    <row r="56" spans="1:32">
      <c r="X56" s="329"/>
      <c r="Y56" s="329"/>
      <c r="Z56" s="329"/>
      <c r="AA56" s="329"/>
      <c r="AB56" s="329"/>
      <c r="AC56" s="329"/>
      <c r="AD56" s="329"/>
      <c r="AF56" s="329"/>
    </row>
    <row r="57" spans="1:32">
      <c r="V57" s="329"/>
      <c r="X57" s="329"/>
      <c r="Y57" s="329"/>
      <c r="Z57" s="329"/>
      <c r="AA57" s="329"/>
      <c r="AB57" s="329"/>
      <c r="AC57" s="329"/>
      <c r="AD57" s="329"/>
      <c r="AF57" s="329"/>
    </row>
    <row r="58" spans="1:32">
      <c r="V58" s="329"/>
      <c r="X58" s="329"/>
      <c r="Y58" s="329"/>
      <c r="Z58" s="329"/>
      <c r="AA58" s="329"/>
      <c r="AB58" s="329"/>
      <c r="AC58" s="329"/>
      <c r="AD58" s="329"/>
      <c r="AF58" s="329"/>
    </row>
    <row r="59" spans="1:32">
      <c r="V59" s="329"/>
      <c r="X59" s="329"/>
      <c r="Y59" s="329"/>
      <c r="Z59" s="329"/>
      <c r="AA59" s="329"/>
      <c r="AB59" s="329"/>
      <c r="AC59" s="329"/>
      <c r="AD59" s="329"/>
      <c r="AF59" s="329"/>
    </row>
  </sheetData>
  <mergeCells count="4">
    <mergeCell ref="A1:F1"/>
    <mergeCell ref="I1:N1"/>
    <mergeCell ref="Q1:V1"/>
    <mergeCell ref="Y1:AD1"/>
  </mergeCells>
  <conditionalFormatting sqref="N4:N10">
    <cfRule type="expression" dxfId="13" priority="11" stopIfTrue="1">
      <formula>LARGE((#REF!),MIN( 4,COUNT(#REF!)))&lt;=N4</formula>
    </cfRule>
  </conditionalFormatting>
  <conditionalFormatting sqref="N11:N16">
    <cfRule type="expression" dxfId="12" priority="12" stopIfTrue="1">
      <formula>LARGE((#REF!),MIN( 4,COUNT(#REF!)))&lt;=N11</formula>
    </cfRule>
  </conditionalFormatting>
  <conditionalFormatting sqref="F4:F51">
    <cfRule type="iconSet" priority="7">
      <iconSet iconSet="3TrafficLights2">
        <cfvo type="percent" val="0"/>
        <cfvo type="percent" val="25"/>
        <cfvo type="percent" val="75"/>
      </iconSet>
    </cfRule>
    <cfRule type="top10" dxfId="11" priority="8" stopIfTrue="1" rank="6"/>
    <cfRule type="top10" dxfId="10" priority="9" stopIfTrue="1" rank="12"/>
  </conditionalFormatting>
  <conditionalFormatting sqref="E4:E51">
    <cfRule type="top10" dxfId="9" priority="10" stopIfTrue="1" rank="6"/>
  </conditionalFormatting>
  <conditionalFormatting sqref="U4:U55">
    <cfRule type="top10" dxfId="8" priority="4" stopIfTrue="1" rank="6"/>
  </conditionalFormatting>
  <conditionalFormatting sqref="V4:V55">
    <cfRule type="iconSet" priority="1">
      <iconSet iconSet="3TrafficLights2">
        <cfvo type="percent" val="0"/>
        <cfvo type="percent" val="25"/>
        <cfvo type="percent" val="75"/>
      </iconSet>
    </cfRule>
    <cfRule type="top10" dxfId="7" priority="2" stopIfTrue="1" rank="6"/>
    <cfRule type="top10" dxfId="6" priority="3" stopIfTrue="1" rank="12"/>
  </conditionalFormatting>
  <conditionalFormatting sqref="AD4:AD9">
    <cfRule type="expression" dxfId="5" priority="5" stopIfTrue="1">
      <formula>LARGE((#REF!),MIN( 4,COUNT(#REF!)))&lt;=AD4</formula>
    </cfRule>
  </conditionalFormatting>
  <conditionalFormatting sqref="AD10:AD15">
    <cfRule type="expression" dxfId="4" priority="6" stopIfTrue="1">
      <formula>LARGE((#REF!),MIN( 4,COUNT(#REF!)))&lt;=AD10</formula>
    </cfRule>
  </conditionalFormatting>
  <pageMargins left="0.75" right="0.75" top="1" bottom="1" header="0.5" footer="0.5"/>
  <pageSetup orientation="portrait" horizontalDpi="4294967292" verticalDpi="4294967292"/>
  <tableParts count="2">
    <tablePart r:id="rId1"/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1"/>
  <sheetViews>
    <sheetView zoomScale="80" zoomScaleNormal="80" zoomScalePageLayoutView="80" workbookViewId="0">
      <selection activeCell="N33" sqref="N33"/>
    </sheetView>
  </sheetViews>
  <sheetFormatPr baseColWidth="10" defaultColWidth="8.83203125" defaultRowHeight="15" x14ac:dyDescent="0"/>
  <cols>
    <col min="2" max="2" width="15.1640625" customWidth="1"/>
    <col min="3" max="3" width="15.83203125" customWidth="1"/>
    <col min="4" max="4" width="9.33203125" style="319" customWidth="1"/>
    <col min="5" max="5" width="8.5" style="319" customWidth="1"/>
    <col min="6" max="6" width="13.1640625" style="26" customWidth="1"/>
    <col min="9" max="9" width="12.33203125" customWidth="1"/>
    <col min="10" max="10" width="11.1640625" customWidth="1"/>
    <col min="11" max="11" width="14.5" customWidth="1"/>
    <col min="13" max="13" width="13.83203125" customWidth="1"/>
    <col min="16" max="16" width="7.33203125" style="368" customWidth="1"/>
    <col min="17" max="17" width="10.5" style="368" customWidth="1"/>
    <col min="18" max="18" width="15.1640625" style="368" customWidth="1"/>
    <col min="19" max="19" width="11.1640625" style="368" customWidth="1"/>
    <col min="20" max="20" width="8.83203125" style="368"/>
    <col min="21" max="21" width="13.1640625" style="367" customWidth="1"/>
    <col min="22" max="23" width="8.83203125" style="368"/>
    <col min="24" max="24" width="13.1640625" style="368" customWidth="1"/>
    <col min="25" max="25" width="12.6640625" style="368" customWidth="1"/>
    <col min="26" max="26" width="13" style="368" customWidth="1"/>
    <col min="27" max="27" width="8.83203125" style="368"/>
    <col min="28" max="28" width="11.83203125" style="368" customWidth="1"/>
    <col min="29" max="29" width="8.83203125" style="368"/>
  </cols>
  <sheetData>
    <row r="1" spans="1:29" ht="18">
      <c r="A1" s="383" t="s">
        <v>732</v>
      </c>
      <c r="B1" s="383"/>
      <c r="C1" s="383"/>
      <c r="D1" s="383"/>
      <c r="E1" s="383"/>
      <c r="P1" s="385" t="s">
        <v>735</v>
      </c>
      <c r="Q1" s="385"/>
      <c r="R1" s="385"/>
      <c r="S1" s="385"/>
      <c r="T1" s="385"/>
    </row>
    <row r="2" spans="1:29" ht="19" thickBot="1">
      <c r="B2" s="357"/>
      <c r="H2" s="383" t="s">
        <v>733</v>
      </c>
      <c r="I2" s="383"/>
      <c r="J2" s="383"/>
      <c r="K2" s="383"/>
      <c r="L2" s="383"/>
      <c r="W2" s="386" t="s">
        <v>733</v>
      </c>
      <c r="X2" s="386"/>
      <c r="Y2" s="386"/>
      <c r="Z2" s="386"/>
      <c r="AA2" s="386"/>
    </row>
    <row r="3" spans="1:29" ht="16" thickBot="1">
      <c r="A3" s="358" t="s">
        <v>23</v>
      </c>
      <c r="B3" s="359" t="s">
        <v>168</v>
      </c>
      <c r="C3" s="359" t="s">
        <v>169</v>
      </c>
      <c r="D3" s="360" t="s">
        <v>662</v>
      </c>
      <c r="E3" s="361" t="s">
        <v>663</v>
      </c>
      <c r="F3" s="362" t="s">
        <v>152</v>
      </c>
      <c r="H3" s="358" t="s">
        <v>23</v>
      </c>
      <c r="I3" s="359" t="s">
        <v>168</v>
      </c>
      <c r="J3" s="359" t="s">
        <v>169</v>
      </c>
      <c r="K3" s="363" t="s">
        <v>662</v>
      </c>
      <c r="L3" s="363" t="s">
        <v>663</v>
      </c>
      <c r="M3" s="363" t="s">
        <v>152</v>
      </c>
      <c r="N3" s="364"/>
      <c r="P3" s="369" t="s">
        <v>23</v>
      </c>
      <c r="Q3" s="370" t="s">
        <v>168</v>
      </c>
      <c r="R3" s="370" t="s">
        <v>169</v>
      </c>
      <c r="S3" s="369" t="s">
        <v>662</v>
      </c>
      <c r="T3" s="369" t="s">
        <v>663</v>
      </c>
      <c r="U3" s="371" t="s">
        <v>152</v>
      </c>
      <c r="W3" s="369" t="s">
        <v>23</v>
      </c>
      <c r="X3" s="370" t="s">
        <v>168</v>
      </c>
      <c r="Y3" s="370" t="s">
        <v>169</v>
      </c>
      <c r="Z3" s="369" t="s">
        <v>662</v>
      </c>
      <c r="AA3" s="369" t="s">
        <v>663</v>
      </c>
      <c r="AB3" s="372" t="s">
        <v>152</v>
      </c>
      <c r="AC3" s="373"/>
    </row>
    <row r="4" spans="1:29">
      <c r="A4" s="241">
        <v>1</v>
      </c>
      <c r="B4" s="239" t="s">
        <v>176</v>
      </c>
      <c r="C4" s="239" t="s">
        <v>177</v>
      </c>
      <c r="D4" s="365">
        <v>85</v>
      </c>
      <c r="E4" s="365">
        <v>75</v>
      </c>
      <c r="F4" s="326">
        <v>41</v>
      </c>
      <c r="G4" s="329"/>
      <c r="H4" s="241">
        <v>1</v>
      </c>
      <c r="I4" s="239" t="s">
        <v>172</v>
      </c>
      <c r="J4" s="239" t="s">
        <v>173</v>
      </c>
      <c r="K4" s="365">
        <v>66</v>
      </c>
      <c r="L4" s="365">
        <v>39</v>
      </c>
      <c r="M4" s="241">
        <v>52</v>
      </c>
      <c r="N4" s="366"/>
      <c r="P4" s="241">
        <v>1</v>
      </c>
      <c r="Q4" s="239" t="s">
        <v>269</v>
      </c>
      <c r="R4" s="239" t="s">
        <v>519</v>
      </c>
      <c r="S4" s="241">
        <v>69</v>
      </c>
      <c r="T4" s="241">
        <v>62</v>
      </c>
      <c r="U4" s="326">
        <v>55</v>
      </c>
      <c r="W4" s="241">
        <v>1</v>
      </c>
      <c r="X4" s="239" t="s">
        <v>269</v>
      </c>
      <c r="Y4" s="239" t="s">
        <v>519</v>
      </c>
      <c r="Z4" s="241">
        <v>45</v>
      </c>
      <c r="AA4" s="241">
        <v>46</v>
      </c>
      <c r="AB4" s="241">
        <v>55</v>
      </c>
    </row>
    <row r="5" spans="1:29">
      <c r="A5" s="251">
        <v>2</v>
      </c>
      <c r="B5" s="250" t="s">
        <v>174</v>
      </c>
      <c r="C5" s="250" t="s">
        <v>175</v>
      </c>
      <c r="D5" s="251">
        <v>102</v>
      </c>
      <c r="E5" s="251">
        <v>70</v>
      </c>
      <c r="F5" s="253">
        <v>55</v>
      </c>
      <c r="G5" s="329"/>
      <c r="H5" s="251">
        <v>2</v>
      </c>
      <c r="I5" s="250" t="s">
        <v>174</v>
      </c>
      <c r="J5" s="250" t="s">
        <v>175</v>
      </c>
      <c r="K5" s="251">
        <v>56</v>
      </c>
      <c r="L5" s="251">
        <v>38</v>
      </c>
      <c r="M5" s="251">
        <v>55</v>
      </c>
      <c r="N5" s="366"/>
      <c r="P5" s="251">
        <v>2</v>
      </c>
      <c r="Q5" s="270" t="s">
        <v>345</v>
      </c>
      <c r="R5" s="270" t="s">
        <v>232</v>
      </c>
      <c r="S5" s="337">
        <v>49</v>
      </c>
      <c r="T5" s="251">
        <v>60</v>
      </c>
      <c r="U5" s="253">
        <v>44</v>
      </c>
      <c r="W5" s="251">
        <v>2</v>
      </c>
      <c r="X5" s="250" t="s">
        <v>521</v>
      </c>
      <c r="Y5" s="250" t="s">
        <v>522</v>
      </c>
      <c r="Z5" s="251">
        <v>52</v>
      </c>
      <c r="AA5" s="251">
        <v>40</v>
      </c>
      <c r="AB5" s="251">
        <v>50</v>
      </c>
    </row>
    <row r="6" spans="1:29">
      <c r="A6" s="251">
        <v>3</v>
      </c>
      <c r="B6" s="250" t="s">
        <v>247</v>
      </c>
      <c r="C6" s="250" t="s">
        <v>187</v>
      </c>
      <c r="D6" s="251">
        <v>84</v>
      </c>
      <c r="E6" s="251">
        <v>70</v>
      </c>
      <c r="F6" s="253">
        <v>42</v>
      </c>
      <c r="G6" s="329"/>
      <c r="H6" s="251">
        <v>3</v>
      </c>
      <c r="I6" s="250" t="s">
        <v>179</v>
      </c>
      <c r="J6" s="250" t="s">
        <v>180</v>
      </c>
      <c r="K6" s="251">
        <v>62</v>
      </c>
      <c r="L6" s="251">
        <v>35</v>
      </c>
      <c r="M6" s="251">
        <v>50</v>
      </c>
      <c r="N6" s="366"/>
      <c r="P6" s="251">
        <v>3</v>
      </c>
      <c r="Q6" s="250" t="s">
        <v>533</v>
      </c>
      <c r="R6" s="250" t="s">
        <v>534</v>
      </c>
      <c r="S6" s="251">
        <v>53</v>
      </c>
      <c r="T6" s="251">
        <v>59</v>
      </c>
      <c r="U6" s="253">
        <v>36</v>
      </c>
      <c r="W6" s="251">
        <v>3</v>
      </c>
      <c r="X6" s="250" t="s">
        <v>419</v>
      </c>
      <c r="Y6" s="250" t="s">
        <v>517</v>
      </c>
      <c r="Z6" s="350">
        <v>49</v>
      </c>
      <c r="AA6" s="350">
        <v>34</v>
      </c>
      <c r="AB6" s="251">
        <v>48</v>
      </c>
    </row>
    <row r="7" spans="1:29">
      <c r="A7" s="251">
        <v>4</v>
      </c>
      <c r="B7" s="250" t="s">
        <v>204</v>
      </c>
      <c r="C7" s="250" t="s">
        <v>177</v>
      </c>
      <c r="D7" s="251">
        <v>102</v>
      </c>
      <c r="E7" s="251">
        <v>68</v>
      </c>
      <c r="F7" s="253">
        <v>44</v>
      </c>
      <c r="G7" s="329"/>
      <c r="H7" s="251">
        <v>4</v>
      </c>
      <c r="I7" s="250" t="s">
        <v>192</v>
      </c>
      <c r="J7" s="250" t="s">
        <v>193</v>
      </c>
      <c r="K7" s="251">
        <v>38</v>
      </c>
      <c r="L7" s="251">
        <v>31</v>
      </c>
      <c r="M7" s="251">
        <v>48</v>
      </c>
      <c r="N7" s="366"/>
      <c r="P7" s="251">
        <v>4</v>
      </c>
      <c r="Q7" s="250" t="s">
        <v>419</v>
      </c>
      <c r="R7" s="250" t="s">
        <v>517</v>
      </c>
      <c r="S7" s="251">
        <v>50</v>
      </c>
      <c r="T7" s="350">
        <v>57</v>
      </c>
      <c r="U7" s="253">
        <v>48</v>
      </c>
      <c r="W7" s="251">
        <v>4</v>
      </c>
      <c r="X7" s="250" t="s">
        <v>545</v>
      </c>
      <c r="Y7" s="250" t="s">
        <v>398</v>
      </c>
      <c r="Z7" s="251">
        <v>48</v>
      </c>
      <c r="AA7" s="251">
        <v>33</v>
      </c>
      <c r="AB7" s="251">
        <v>52</v>
      </c>
    </row>
    <row r="8" spans="1:29">
      <c r="A8" s="251">
        <v>5</v>
      </c>
      <c r="B8" s="250" t="s">
        <v>172</v>
      </c>
      <c r="C8" s="250" t="s">
        <v>173</v>
      </c>
      <c r="D8" s="251">
        <v>95</v>
      </c>
      <c r="E8" s="251">
        <v>65</v>
      </c>
      <c r="F8" s="253">
        <v>52</v>
      </c>
      <c r="G8" s="329"/>
      <c r="H8" s="251">
        <v>5</v>
      </c>
      <c r="I8" s="250" t="s">
        <v>353</v>
      </c>
      <c r="J8" s="250" t="s">
        <v>354</v>
      </c>
      <c r="K8" s="251">
        <v>45</v>
      </c>
      <c r="L8" s="251">
        <v>30</v>
      </c>
      <c r="M8" s="251">
        <v>47</v>
      </c>
      <c r="N8" s="366"/>
      <c r="P8" s="251">
        <v>5</v>
      </c>
      <c r="Q8" s="250" t="s">
        <v>218</v>
      </c>
      <c r="R8" s="250" t="s">
        <v>527</v>
      </c>
      <c r="S8" s="251">
        <v>48</v>
      </c>
      <c r="T8" s="251">
        <v>56</v>
      </c>
      <c r="U8" s="253">
        <v>42</v>
      </c>
      <c r="W8" s="251">
        <v>5</v>
      </c>
      <c r="X8" s="250" t="s">
        <v>282</v>
      </c>
      <c r="Y8" s="250" t="s">
        <v>283</v>
      </c>
      <c r="Z8" s="350">
        <v>50</v>
      </c>
      <c r="AA8" s="350">
        <v>32</v>
      </c>
      <c r="AB8" s="251">
        <v>47</v>
      </c>
    </row>
    <row r="9" spans="1:29">
      <c r="A9" s="251">
        <v>6</v>
      </c>
      <c r="B9" s="250" t="s">
        <v>197</v>
      </c>
      <c r="C9" s="250" t="s">
        <v>198</v>
      </c>
      <c r="D9" s="251">
        <v>77</v>
      </c>
      <c r="E9" s="251">
        <v>61</v>
      </c>
      <c r="F9" s="253">
        <v>45</v>
      </c>
      <c r="G9" s="329"/>
      <c r="H9" s="251">
        <v>6</v>
      </c>
      <c r="I9" s="250" t="s">
        <v>211</v>
      </c>
      <c r="J9" s="250" t="s">
        <v>212</v>
      </c>
      <c r="K9" s="251">
        <v>63</v>
      </c>
      <c r="L9" s="251">
        <v>29</v>
      </c>
      <c r="M9" s="251">
        <v>46</v>
      </c>
      <c r="N9" s="366"/>
      <c r="P9" s="251">
        <v>6</v>
      </c>
      <c r="Q9" s="250" t="s">
        <v>416</v>
      </c>
      <c r="R9" s="250" t="s">
        <v>417</v>
      </c>
      <c r="S9" s="251">
        <v>53</v>
      </c>
      <c r="T9" s="251">
        <v>55</v>
      </c>
      <c r="U9" s="253">
        <v>35</v>
      </c>
      <c r="W9" s="251">
        <v>6</v>
      </c>
      <c r="X9" s="250" t="s">
        <v>523</v>
      </c>
      <c r="Y9" s="250" t="s">
        <v>524</v>
      </c>
      <c r="Z9" s="251">
        <v>34</v>
      </c>
      <c r="AA9" s="251">
        <v>30</v>
      </c>
      <c r="AB9" s="251">
        <v>46</v>
      </c>
    </row>
    <row r="10" spans="1:29">
      <c r="A10" s="251">
        <v>7</v>
      </c>
      <c r="B10" s="250" t="s">
        <v>179</v>
      </c>
      <c r="C10" s="250" t="s">
        <v>180</v>
      </c>
      <c r="D10" s="251">
        <v>80</v>
      </c>
      <c r="E10" s="251">
        <v>60</v>
      </c>
      <c r="F10" s="253">
        <v>50</v>
      </c>
      <c r="G10" s="329"/>
      <c r="H10" s="251">
        <v>7</v>
      </c>
      <c r="I10" s="250" t="s">
        <v>197</v>
      </c>
      <c r="J10" s="250" t="s">
        <v>198</v>
      </c>
      <c r="K10" s="251">
        <v>51</v>
      </c>
      <c r="L10" s="251">
        <v>28</v>
      </c>
      <c r="M10" s="251">
        <v>45</v>
      </c>
      <c r="N10" s="366"/>
      <c r="P10" s="251">
        <v>7</v>
      </c>
      <c r="Q10" s="250" t="s">
        <v>518</v>
      </c>
      <c r="R10" s="250" t="s">
        <v>173</v>
      </c>
      <c r="S10" s="251">
        <v>37</v>
      </c>
      <c r="T10" s="251">
        <v>55</v>
      </c>
      <c r="U10" s="253">
        <v>38</v>
      </c>
      <c r="W10" s="251">
        <v>7</v>
      </c>
      <c r="X10" s="250" t="s">
        <v>205</v>
      </c>
      <c r="Y10" s="250" t="s">
        <v>529</v>
      </c>
      <c r="Z10" s="251">
        <v>43</v>
      </c>
      <c r="AA10" s="251">
        <v>29</v>
      </c>
      <c r="AB10" s="251">
        <v>45</v>
      </c>
    </row>
    <row r="11" spans="1:29">
      <c r="A11" s="251">
        <v>8</v>
      </c>
      <c r="B11" s="250" t="s">
        <v>188</v>
      </c>
      <c r="C11" s="250" t="s">
        <v>189</v>
      </c>
      <c r="D11" s="251">
        <v>72</v>
      </c>
      <c r="E11" s="251">
        <v>58</v>
      </c>
      <c r="F11" s="253">
        <v>43</v>
      </c>
      <c r="G11" s="329"/>
      <c r="H11" s="251">
        <v>8</v>
      </c>
      <c r="I11" s="250" t="s">
        <v>204</v>
      </c>
      <c r="J11" s="250" t="s">
        <v>177</v>
      </c>
      <c r="K11" s="251">
        <v>49</v>
      </c>
      <c r="L11" s="251">
        <v>27</v>
      </c>
      <c r="M11" s="251">
        <v>44</v>
      </c>
      <c r="N11" s="366"/>
      <c r="P11" s="251">
        <v>8</v>
      </c>
      <c r="Q11" s="250" t="s">
        <v>262</v>
      </c>
      <c r="R11" s="250" t="s">
        <v>173</v>
      </c>
      <c r="S11" s="251">
        <v>60</v>
      </c>
      <c r="T11" s="251">
        <v>54</v>
      </c>
      <c r="U11" s="253">
        <v>41</v>
      </c>
      <c r="W11" s="251">
        <v>8</v>
      </c>
      <c r="X11" s="270" t="s">
        <v>345</v>
      </c>
      <c r="Y11" s="270" t="s">
        <v>232</v>
      </c>
      <c r="Z11" s="251">
        <v>28</v>
      </c>
      <c r="AA11" s="251">
        <v>28</v>
      </c>
      <c r="AB11" s="251">
        <v>44</v>
      </c>
    </row>
    <row r="12" spans="1:29">
      <c r="A12" s="251">
        <v>9</v>
      </c>
      <c r="B12" s="250" t="s">
        <v>211</v>
      </c>
      <c r="C12" s="250" t="s">
        <v>212</v>
      </c>
      <c r="D12" s="251">
        <v>100</v>
      </c>
      <c r="E12" s="251">
        <v>57</v>
      </c>
      <c r="F12" s="253">
        <v>46</v>
      </c>
      <c r="G12" s="329"/>
      <c r="H12" s="251">
        <v>9</v>
      </c>
      <c r="I12" s="250" t="s">
        <v>188</v>
      </c>
      <c r="J12" s="250" t="s">
        <v>189</v>
      </c>
      <c r="K12" s="251">
        <v>34</v>
      </c>
      <c r="L12" s="251">
        <v>27</v>
      </c>
      <c r="M12" s="251">
        <v>43</v>
      </c>
      <c r="N12" s="366"/>
      <c r="P12" s="251">
        <v>9</v>
      </c>
      <c r="Q12" s="250" t="s">
        <v>282</v>
      </c>
      <c r="R12" s="250" t="s">
        <v>283</v>
      </c>
      <c r="S12" s="251">
        <v>52</v>
      </c>
      <c r="T12" s="350">
        <v>53</v>
      </c>
      <c r="U12" s="253">
        <v>47</v>
      </c>
      <c r="W12" s="251">
        <v>9</v>
      </c>
      <c r="X12" s="250" t="s">
        <v>530</v>
      </c>
      <c r="Y12" s="250" t="s">
        <v>268</v>
      </c>
      <c r="Z12" s="251">
        <v>44</v>
      </c>
      <c r="AA12" s="251">
        <v>25</v>
      </c>
      <c r="AB12" s="251">
        <v>43</v>
      </c>
    </row>
    <row r="13" spans="1:29">
      <c r="A13" s="251">
        <v>10</v>
      </c>
      <c r="B13" s="250" t="s">
        <v>192</v>
      </c>
      <c r="C13" s="250" t="s">
        <v>193</v>
      </c>
      <c r="D13" s="251">
        <v>69</v>
      </c>
      <c r="E13" s="251">
        <v>57</v>
      </c>
      <c r="F13" s="253">
        <v>48</v>
      </c>
      <c r="G13" s="329"/>
      <c r="H13" s="251">
        <v>10</v>
      </c>
      <c r="I13" s="250" t="s">
        <v>247</v>
      </c>
      <c r="J13" s="250" t="s">
        <v>187</v>
      </c>
      <c r="K13" s="251">
        <v>55</v>
      </c>
      <c r="L13" s="251">
        <v>26</v>
      </c>
      <c r="M13" s="251">
        <v>42</v>
      </c>
      <c r="N13" s="366"/>
      <c r="P13" s="251">
        <v>10</v>
      </c>
      <c r="Q13" s="250" t="s">
        <v>521</v>
      </c>
      <c r="R13" s="250" t="s">
        <v>522</v>
      </c>
      <c r="S13" s="251">
        <v>63</v>
      </c>
      <c r="T13" s="251">
        <v>52</v>
      </c>
      <c r="U13" s="253">
        <v>50</v>
      </c>
      <c r="W13" s="251">
        <v>10</v>
      </c>
      <c r="X13" s="250" t="s">
        <v>218</v>
      </c>
      <c r="Y13" s="250" t="s">
        <v>527</v>
      </c>
      <c r="Z13" s="251">
        <v>25</v>
      </c>
      <c r="AA13" s="251">
        <v>25</v>
      </c>
      <c r="AB13" s="251">
        <v>42</v>
      </c>
    </row>
    <row r="14" spans="1:29">
      <c r="A14" s="251">
        <v>11</v>
      </c>
      <c r="B14" s="250" t="s">
        <v>202</v>
      </c>
      <c r="C14" s="250" t="s">
        <v>203</v>
      </c>
      <c r="D14" s="251">
        <v>69</v>
      </c>
      <c r="E14" s="251">
        <v>57</v>
      </c>
      <c r="F14" s="253">
        <v>40</v>
      </c>
      <c r="G14" s="329"/>
      <c r="H14" s="251">
        <v>11</v>
      </c>
      <c r="I14" s="250" t="s">
        <v>176</v>
      </c>
      <c r="J14" s="250" t="s">
        <v>177</v>
      </c>
      <c r="K14" s="251">
        <v>51</v>
      </c>
      <c r="L14" s="251">
        <v>26</v>
      </c>
      <c r="M14" s="251">
        <v>41</v>
      </c>
      <c r="N14" s="366"/>
      <c r="P14" s="251">
        <v>11</v>
      </c>
      <c r="Q14" s="250" t="s">
        <v>528</v>
      </c>
      <c r="R14" s="250" t="s">
        <v>524</v>
      </c>
      <c r="S14" s="251">
        <v>39</v>
      </c>
      <c r="T14" s="251">
        <v>52</v>
      </c>
      <c r="U14" s="253">
        <v>37</v>
      </c>
      <c r="W14" s="251">
        <v>11</v>
      </c>
      <c r="X14" s="250" t="s">
        <v>262</v>
      </c>
      <c r="Y14" s="250" t="s">
        <v>173</v>
      </c>
      <c r="Z14" s="251">
        <v>41</v>
      </c>
      <c r="AA14" s="251">
        <v>23</v>
      </c>
      <c r="AB14" s="251">
        <v>41</v>
      </c>
    </row>
    <row r="15" spans="1:29">
      <c r="A15" s="251">
        <v>12</v>
      </c>
      <c r="B15" s="250" t="s">
        <v>353</v>
      </c>
      <c r="C15" s="250" t="s">
        <v>354</v>
      </c>
      <c r="D15" s="251">
        <v>91</v>
      </c>
      <c r="E15" s="251">
        <v>56</v>
      </c>
      <c r="F15" s="253">
        <v>47</v>
      </c>
      <c r="G15" s="329"/>
      <c r="H15" s="251">
        <v>12</v>
      </c>
      <c r="I15" s="250" t="s">
        <v>202</v>
      </c>
      <c r="J15" s="250" t="s">
        <v>203</v>
      </c>
      <c r="K15" s="251">
        <v>43</v>
      </c>
      <c r="L15" s="251">
        <v>26</v>
      </c>
      <c r="M15" s="251">
        <v>40</v>
      </c>
      <c r="N15" s="366"/>
      <c r="P15" s="251">
        <v>12</v>
      </c>
      <c r="Q15" s="250" t="s">
        <v>291</v>
      </c>
      <c r="R15" s="250" t="s">
        <v>522</v>
      </c>
      <c r="S15" s="251">
        <v>51</v>
      </c>
      <c r="T15" s="251">
        <v>51</v>
      </c>
      <c r="U15" s="253">
        <v>40</v>
      </c>
      <c r="W15" s="251">
        <v>12</v>
      </c>
      <c r="X15" s="250" t="s">
        <v>291</v>
      </c>
      <c r="Y15" s="250" t="s">
        <v>522</v>
      </c>
      <c r="Z15" s="251">
        <v>35</v>
      </c>
      <c r="AA15" s="251">
        <v>23</v>
      </c>
      <c r="AB15" s="251">
        <v>40</v>
      </c>
    </row>
    <row r="16" spans="1:29">
      <c r="A16" s="251">
        <v>13</v>
      </c>
      <c r="B16" s="250" t="s">
        <v>178</v>
      </c>
      <c r="C16" s="250" t="s">
        <v>175</v>
      </c>
      <c r="D16" s="251">
        <v>78</v>
      </c>
      <c r="E16" s="251">
        <v>56</v>
      </c>
      <c r="F16" s="253">
        <v>37</v>
      </c>
      <c r="G16" s="329"/>
      <c r="H16" s="251">
        <v>13</v>
      </c>
      <c r="I16" s="250" t="s">
        <v>190</v>
      </c>
      <c r="J16" s="250" t="s">
        <v>191</v>
      </c>
      <c r="K16" s="251">
        <v>42</v>
      </c>
      <c r="L16" s="251">
        <v>24</v>
      </c>
      <c r="M16" s="251">
        <v>39</v>
      </c>
      <c r="N16" s="366"/>
      <c r="P16" s="251">
        <v>13</v>
      </c>
      <c r="Q16" s="250" t="s">
        <v>523</v>
      </c>
      <c r="R16" s="250" t="s">
        <v>524</v>
      </c>
      <c r="S16" s="251">
        <v>42</v>
      </c>
      <c r="T16" s="251">
        <v>51</v>
      </c>
      <c r="U16" s="253">
        <v>46</v>
      </c>
      <c r="W16" s="251">
        <v>13</v>
      </c>
      <c r="X16" s="250" t="s">
        <v>520</v>
      </c>
      <c r="Y16" s="250" t="s">
        <v>519</v>
      </c>
      <c r="Z16" s="251">
        <v>33</v>
      </c>
      <c r="AA16" s="251">
        <v>22</v>
      </c>
      <c r="AB16" s="251">
        <v>39</v>
      </c>
    </row>
    <row r="17" spans="1:28">
      <c r="A17" s="251">
        <v>14</v>
      </c>
      <c r="B17" s="270" t="s">
        <v>209</v>
      </c>
      <c r="C17" s="270" t="s">
        <v>198</v>
      </c>
      <c r="D17" s="251">
        <v>63</v>
      </c>
      <c r="E17" s="251">
        <v>56</v>
      </c>
      <c r="F17" s="253">
        <v>36</v>
      </c>
      <c r="G17" s="329"/>
      <c r="H17" s="251">
        <v>14</v>
      </c>
      <c r="I17" s="250" t="s">
        <v>230</v>
      </c>
      <c r="J17" s="250" t="s">
        <v>217</v>
      </c>
      <c r="K17" s="251">
        <v>36</v>
      </c>
      <c r="L17" s="251">
        <v>23</v>
      </c>
      <c r="M17" s="251">
        <v>38</v>
      </c>
      <c r="N17" s="366"/>
      <c r="P17" s="251">
        <v>14</v>
      </c>
      <c r="Q17" s="250" t="s">
        <v>520</v>
      </c>
      <c r="R17" s="250" t="s">
        <v>519</v>
      </c>
      <c r="S17" s="251">
        <v>35</v>
      </c>
      <c r="T17" s="251">
        <v>51</v>
      </c>
      <c r="U17" s="253">
        <v>39</v>
      </c>
      <c r="W17" s="251">
        <v>14</v>
      </c>
      <c r="X17" s="250" t="s">
        <v>518</v>
      </c>
      <c r="Y17" s="250" t="s">
        <v>173</v>
      </c>
      <c r="Z17" s="251">
        <v>29</v>
      </c>
      <c r="AA17" s="251">
        <v>22</v>
      </c>
      <c r="AB17" s="251">
        <v>38</v>
      </c>
    </row>
    <row r="18" spans="1:28">
      <c r="A18" s="251">
        <v>15</v>
      </c>
      <c r="B18" s="250" t="s">
        <v>230</v>
      </c>
      <c r="C18" s="250" t="s">
        <v>217</v>
      </c>
      <c r="D18" s="251">
        <v>80</v>
      </c>
      <c r="E18" s="251">
        <v>54</v>
      </c>
      <c r="F18" s="253">
        <v>38</v>
      </c>
      <c r="G18" s="329"/>
      <c r="H18" s="251">
        <v>15</v>
      </c>
      <c r="I18" s="250" t="s">
        <v>178</v>
      </c>
      <c r="J18" s="250" t="s">
        <v>175</v>
      </c>
      <c r="K18" s="251">
        <v>47</v>
      </c>
      <c r="L18" s="251">
        <v>20</v>
      </c>
      <c r="M18" s="251">
        <v>37</v>
      </c>
      <c r="N18" s="366"/>
      <c r="P18" s="251">
        <v>15</v>
      </c>
      <c r="Q18" s="250" t="s">
        <v>545</v>
      </c>
      <c r="R18" s="250" t="s">
        <v>398</v>
      </c>
      <c r="S18" s="251">
        <v>56</v>
      </c>
      <c r="T18" s="251">
        <v>50</v>
      </c>
      <c r="U18" s="253">
        <v>52</v>
      </c>
      <c r="W18" s="251">
        <v>15</v>
      </c>
      <c r="X18" s="250" t="s">
        <v>528</v>
      </c>
      <c r="Y18" s="250" t="s">
        <v>524</v>
      </c>
      <c r="Z18" s="251">
        <v>19</v>
      </c>
      <c r="AA18" s="251">
        <v>19</v>
      </c>
      <c r="AB18" s="251">
        <v>37</v>
      </c>
    </row>
    <row r="19" spans="1:28">
      <c r="A19" s="251">
        <v>16</v>
      </c>
      <c r="B19" s="250" t="s">
        <v>190</v>
      </c>
      <c r="C19" s="250" t="s">
        <v>191</v>
      </c>
      <c r="D19" s="251">
        <v>68</v>
      </c>
      <c r="E19" s="251">
        <v>54</v>
      </c>
      <c r="F19" s="253">
        <v>39</v>
      </c>
      <c r="G19" s="329"/>
      <c r="H19" s="251">
        <v>16</v>
      </c>
      <c r="I19" s="270" t="s">
        <v>209</v>
      </c>
      <c r="J19" s="270" t="s">
        <v>198</v>
      </c>
      <c r="K19" s="251">
        <v>38</v>
      </c>
      <c r="L19" s="251">
        <v>19</v>
      </c>
      <c r="M19" s="251">
        <v>36</v>
      </c>
      <c r="N19" s="366"/>
      <c r="P19" s="251">
        <v>16</v>
      </c>
      <c r="Q19" s="250" t="s">
        <v>205</v>
      </c>
      <c r="R19" s="250" t="s">
        <v>529</v>
      </c>
      <c r="S19" s="251">
        <v>41</v>
      </c>
      <c r="T19" s="251">
        <v>50</v>
      </c>
      <c r="U19" s="253">
        <v>45</v>
      </c>
      <c r="W19" s="251">
        <v>16</v>
      </c>
      <c r="X19" s="250" t="s">
        <v>533</v>
      </c>
      <c r="Y19" s="250" t="s">
        <v>534</v>
      </c>
      <c r="Z19" s="251">
        <v>25</v>
      </c>
      <c r="AA19" s="251">
        <v>17</v>
      </c>
      <c r="AB19" s="251">
        <v>36</v>
      </c>
    </row>
    <row r="20" spans="1:28">
      <c r="A20" s="251">
        <v>17</v>
      </c>
      <c r="B20" s="250" t="s">
        <v>267</v>
      </c>
      <c r="C20" s="250" t="s">
        <v>268</v>
      </c>
      <c r="D20" s="251">
        <v>48</v>
      </c>
      <c r="E20" s="251">
        <v>54</v>
      </c>
      <c r="F20" s="253">
        <v>34</v>
      </c>
      <c r="G20" s="329"/>
      <c r="H20" s="329"/>
      <c r="I20" s="329"/>
      <c r="J20" s="329"/>
      <c r="K20" s="329"/>
      <c r="L20" s="329"/>
      <c r="M20" s="329"/>
      <c r="N20" s="329"/>
      <c r="P20" s="251">
        <v>17</v>
      </c>
      <c r="Q20" s="250" t="s">
        <v>555</v>
      </c>
      <c r="R20" s="250" t="s">
        <v>591</v>
      </c>
      <c r="S20" s="251">
        <v>33</v>
      </c>
      <c r="T20" s="251">
        <v>50</v>
      </c>
      <c r="U20" s="253">
        <v>34</v>
      </c>
    </row>
    <row r="21" spans="1:28">
      <c r="A21" s="251">
        <v>18</v>
      </c>
      <c r="B21" s="250" t="s">
        <v>211</v>
      </c>
      <c r="C21" s="250" t="s">
        <v>257</v>
      </c>
      <c r="D21" s="251">
        <v>61</v>
      </c>
      <c r="E21" s="251">
        <v>53</v>
      </c>
      <c r="F21" s="253">
        <v>34</v>
      </c>
      <c r="G21" s="329"/>
      <c r="H21" s="329"/>
      <c r="I21" s="329"/>
      <c r="J21" s="329"/>
      <c r="K21" s="329"/>
      <c r="L21" s="329"/>
      <c r="M21" s="329"/>
      <c r="N21" s="329"/>
      <c r="P21" s="251">
        <v>18</v>
      </c>
      <c r="Q21" s="250" t="s">
        <v>532</v>
      </c>
      <c r="R21" s="250" t="s">
        <v>342</v>
      </c>
      <c r="S21" s="251">
        <v>56</v>
      </c>
      <c r="T21" s="350">
        <v>49</v>
      </c>
      <c r="U21" s="253">
        <v>34</v>
      </c>
    </row>
    <row r="22" spans="1:28" ht="18" thickBot="1">
      <c r="A22" s="251">
        <v>19</v>
      </c>
      <c r="B22" s="250" t="s">
        <v>221</v>
      </c>
      <c r="C22" s="250" t="s">
        <v>646</v>
      </c>
      <c r="D22" s="251">
        <v>58</v>
      </c>
      <c r="E22" s="251">
        <v>53</v>
      </c>
      <c r="F22" s="253">
        <v>34</v>
      </c>
      <c r="G22" s="329"/>
      <c r="H22" s="384" t="s">
        <v>734</v>
      </c>
      <c r="I22" s="384"/>
      <c r="J22" s="384"/>
      <c r="K22" s="384"/>
      <c r="L22" s="384"/>
      <c r="M22" s="329"/>
      <c r="N22" s="329"/>
      <c r="P22" s="251">
        <v>19</v>
      </c>
      <c r="Q22" s="250" t="s">
        <v>400</v>
      </c>
      <c r="R22" s="250" t="s">
        <v>401</v>
      </c>
      <c r="S22" s="251">
        <v>51</v>
      </c>
      <c r="T22" s="251">
        <v>49</v>
      </c>
      <c r="U22" s="253">
        <v>34</v>
      </c>
      <c r="W22" s="386" t="s">
        <v>734</v>
      </c>
      <c r="X22" s="386"/>
      <c r="Y22" s="386"/>
      <c r="Z22" s="386"/>
      <c r="AA22" s="386"/>
    </row>
    <row r="23" spans="1:28" ht="16" thickBot="1">
      <c r="A23" s="251">
        <v>20</v>
      </c>
      <c r="B23" s="250" t="s">
        <v>205</v>
      </c>
      <c r="C23" s="250" t="s">
        <v>206</v>
      </c>
      <c r="D23" s="251">
        <v>76</v>
      </c>
      <c r="E23" s="251">
        <v>52</v>
      </c>
      <c r="F23" s="253">
        <v>33</v>
      </c>
      <c r="G23" s="329"/>
      <c r="H23" s="358" t="s">
        <v>23</v>
      </c>
      <c r="I23" s="359" t="s">
        <v>168</v>
      </c>
      <c r="J23" s="359" t="s">
        <v>169</v>
      </c>
      <c r="K23" s="363" t="s">
        <v>151</v>
      </c>
      <c r="L23" s="363" t="s">
        <v>663</v>
      </c>
      <c r="M23" s="363" t="s">
        <v>152</v>
      </c>
      <c r="N23" s="329"/>
      <c r="P23" s="251">
        <v>20</v>
      </c>
      <c r="Q23" s="250" t="s">
        <v>247</v>
      </c>
      <c r="R23" s="250" t="s">
        <v>299</v>
      </c>
      <c r="S23" s="251">
        <v>47</v>
      </c>
      <c r="T23" s="251">
        <v>49</v>
      </c>
      <c r="U23" s="253">
        <v>33</v>
      </c>
      <c r="W23" s="369" t="s">
        <v>23</v>
      </c>
      <c r="X23" s="370" t="s">
        <v>168</v>
      </c>
      <c r="Y23" s="370" t="s">
        <v>169</v>
      </c>
      <c r="Z23" s="369" t="s">
        <v>151</v>
      </c>
      <c r="AA23" s="369" t="s">
        <v>663</v>
      </c>
      <c r="AB23" s="372" t="s">
        <v>152</v>
      </c>
    </row>
    <row r="24" spans="1:28">
      <c r="A24" s="251">
        <v>21</v>
      </c>
      <c r="B24" s="250" t="s">
        <v>302</v>
      </c>
      <c r="C24" s="250" t="s">
        <v>303</v>
      </c>
      <c r="D24" s="251">
        <v>68</v>
      </c>
      <c r="E24" s="251">
        <v>52</v>
      </c>
      <c r="F24" s="253">
        <v>33</v>
      </c>
      <c r="G24" s="329"/>
      <c r="H24" s="241">
        <v>1</v>
      </c>
      <c r="I24" s="239" t="s">
        <v>172</v>
      </c>
      <c r="J24" s="239" t="s">
        <v>173</v>
      </c>
      <c r="K24" s="365">
        <v>30</v>
      </c>
      <c r="L24" s="365">
        <v>17</v>
      </c>
      <c r="M24" s="241">
        <v>52</v>
      </c>
      <c r="N24" s="329"/>
      <c r="P24" s="251">
        <v>21</v>
      </c>
      <c r="Q24" s="250" t="s">
        <v>225</v>
      </c>
      <c r="R24" s="250" t="s">
        <v>226</v>
      </c>
      <c r="S24" s="251">
        <v>52</v>
      </c>
      <c r="T24" s="251">
        <v>48</v>
      </c>
      <c r="U24" s="253">
        <v>33</v>
      </c>
      <c r="W24" s="241">
        <v>1</v>
      </c>
      <c r="X24" s="239" t="s">
        <v>269</v>
      </c>
      <c r="Y24" s="239" t="s">
        <v>519</v>
      </c>
      <c r="Z24" s="348">
        <v>12</v>
      </c>
      <c r="AA24" s="348">
        <v>14</v>
      </c>
      <c r="AB24" s="241">
        <v>55</v>
      </c>
    </row>
    <row r="25" spans="1:28">
      <c r="A25" s="251">
        <v>22</v>
      </c>
      <c r="B25" s="250" t="s">
        <v>214</v>
      </c>
      <c r="C25" s="250" t="s">
        <v>215</v>
      </c>
      <c r="D25" s="251">
        <v>83</v>
      </c>
      <c r="E25" s="251">
        <v>50</v>
      </c>
      <c r="F25" s="253">
        <v>33</v>
      </c>
      <c r="G25" s="329"/>
      <c r="H25" s="251">
        <v>2</v>
      </c>
      <c r="I25" s="250" t="s">
        <v>174</v>
      </c>
      <c r="J25" s="250" t="s">
        <v>175</v>
      </c>
      <c r="K25" s="251">
        <v>29</v>
      </c>
      <c r="L25" s="251">
        <v>16</v>
      </c>
      <c r="M25" s="251">
        <v>55</v>
      </c>
      <c r="N25" s="329"/>
      <c r="P25" s="251">
        <v>22</v>
      </c>
      <c r="Q25" s="250" t="s">
        <v>530</v>
      </c>
      <c r="R25" s="250" t="s">
        <v>268</v>
      </c>
      <c r="S25" s="251">
        <v>47</v>
      </c>
      <c r="T25" s="251">
        <v>48</v>
      </c>
      <c r="U25" s="253">
        <v>33</v>
      </c>
      <c r="W25" s="251">
        <v>2</v>
      </c>
      <c r="X25" s="250" t="s">
        <v>545</v>
      </c>
      <c r="Y25" s="250" t="s">
        <v>398</v>
      </c>
      <c r="Z25" s="350">
        <v>17</v>
      </c>
      <c r="AA25" s="350">
        <v>13</v>
      </c>
      <c r="AB25" s="251">
        <v>52</v>
      </c>
    </row>
    <row r="26" spans="1:28">
      <c r="A26" s="251">
        <v>23</v>
      </c>
      <c r="B26" s="250" t="s">
        <v>182</v>
      </c>
      <c r="C26" s="250" t="s">
        <v>183</v>
      </c>
      <c r="D26" s="251">
        <v>74</v>
      </c>
      <c r="E26" s="251">
        <v>50</v>
      </c>
      <c r="F26" s="253">
        <v>32</v>
      </c>
      <c r="G26" s="329"/>
      <c r="H26" s="251">
        <v>3</v>
      </c>
      <c r="I26" s="250" t="s">
        <v>179</v>
      </c>
      <c r="J26" s="250" t="s">
        <v>180</v>
      </c>
      <c r="K26" s="251">
        <v>22</v>
      </c>
      <c r="L26" s="251">
        <v>8</v>
      </c>
      <c r="M26" s="251">
        <v>50</v>
      </c>
      <c r="N26" s="329"/>
      <c r="P26" s="251">
        <v>23</v>
      </c>
      <c r="Q26" s="250" t="s">
        <v>382</v>
      </c>
      <c r="R26" s="250" t="s">
        <v>268</v>
      </c>
      <c r="S26" s="251">
        <v>29</v>
      </c>
      <c r="T26" s="251">
        <v>48</v>
      </c>
      <c r="U26" s="253">
        <v>32</v>
      </c>
      <c r="W26" s="251">
        <v>3</v>
      </c>
      <c r="X26" s="250" t="s">
        <v>521</v>
      </c>
      <c r="Y26" s="250" t="s">
        <v>522</v>
      </c>
      <c r="Z26" s="350">
        <v>16</v>
      </c>
      <c r="AA26" s="350">
        <v>12</v>
      </c>
      <c r="AB26" s="251">
        <v>50</v>
      </c>
    </row>
    <row r="27" spans="1:28">
      <c r="A27" s="251">
        <v>24</v>
      </c>
      <c r="B27" s="250" t="s">
        <v>216</v>
      </c>
      <c r="C27" s="250" t="s">
        <v>217</v>
      </c>
      <c r="D27" s="251">
        <v>70</v>
      </c>
      <c r="E27" s="251">
        <v>50</v>
      </c>
      <c r="F27" s="253">
        <v>32</v>
      </c>
      <c r="G27" s="329"/>
      <c r="H27" s="251">
        <v>4</v>
      </c>
      <c r="I27" s="250" t="s">
        <v>192</v>
      </c>
      <c r="J27" s="250" t="s">
        <v>193</v>
      </c>
      <c r="K27" s="251">
        <v>14</v>
      </c>
      <c r="L27" s="251">
        <v>7</v>
      </c>
      <c r="M27" s="251">
        <v>48</v>
      </c>
      <c r="N27" s="329"/>
      <c r="P27" s="251">
        <v>24</v>
      </c>
      <c r="Q27" s="250" t="s">
        <v>361</v>
      </c>
      <c r="R27" s="250" t="s">
        <v>283</v>
      </c>
      <c r="S27" s="251">
        <v>46</v>
      </c>
      <c r="T27" s="350">
        <v>47</v>
      </c>
      <c r="U27" s="253">
        <v>32</v>
      </c>
      <c r="W27" s="251">
        <v>4</v>
      </c>
      <c r="X27" s="250" t="s">
        <v>419</v>
      </c>
      <c r="Y27" s="250" t="s">
        <v>517</v>
      </c>
      <c r="Z27" s="350">
        <v>20</v>
      </c>
      <c r="AA27" s="350">
        <v>9</v>
      </c>
      <c r="AB27" s="251">
        <v>48</v>
      </c>
    </row>
    <row r="28" spans="1:28">
      <c r="A28" s="251">
        <v>25</v>
      </c>
      <c r="B28" s="250" t="s">
        <v>664</v>
      </c>
      <c r="C28" s="250" t="s">
        <v>217</v>
      </c>
      <c r="D28" s="251">
        <v>65</v>
      </c>
      <c r="E28" s="251">
        <v>50</v>
      </c>
      <c r="F28" s="253">
        <v>32</v>
      </c>
      <c r="G28" s="329"/>
      <c r="H28" s="329"/>
      <c r="I28" s="329"/>
      <c r="J28" s="329"/>
      <c r="K28" s="329"/>
      <c r="L28" s="329"/>
      <c r="M28" s="329"/>
      <c r="N28" s="329"/>
      <c r="P28" s="251">
        <v>25</v>
      </c>
      <c r="Q28" s="250" t="s">
        <v>231</v>
      </c>
      <c r="R28" s="250" t="s">
        <v>398</v>
      </c>
      <c r="S28" s="251">
        <v>54</v>
      </c>
      <c r="T28" s="251">
        <v>46</v>
      </c>
      <c r="U28" s="253">
        <v>32</v>
      </c>
    </row>
    <row r="29" spans="1:28" ht="16" thickBot="1">
      <c r="A29" s="251">
        <v>26</v>
      </c>
      <c r="B29" s="250" t="s">
        <v>219</v>
      </c>
      <c r="C29" s="250" t="s">
        <v>212</v>
      </c>
      <c r="D29" s="251">
        <v>90</v>
      </c>
      <c r="E29" s="251">
        <v>49</v>
      </c>
      <c r="F29" s="253">
        <v>31</v>
      </c>
      <c r="G29" s="329"/>
      <c r="H29" s="367"/>
      <c r="I29" s="367"/>
      <c r="J29" s="367"/>
      <c r="K29" s="329"/>
      <c r="L29" s="329"/>
      <c r="M29" s="329"/>
      <c r="N29" s="329"/>
      <c r="P29" s="251">
        <v>26</v>
      </c>
      <c r="Q29" s="250" t="s">
        <v>389</v>
      </c>
      <c r="R29" s="250" t="s">
        <v>173</v>
      </c>
      <c r="S29" s="251">
        <v>47</v>
      </c>
      <c r="T29" s="251">
        <v>46</v>
      </c>
      <c r="U29" s="253">
        <v>31</v>
      </c>
      <c r="W29" s="386" t="s">
        <v>4</v>
      </c>
      <c r="X29" s="386"/>
      <c r="Y29" s="386"/>
      <c r="Z29" s="329"/>
    </row>
    <row r="30" spans="1:28" ht="18" thickBot="1">
      <c r="A30" s="251">
        <v>27</v>
      </c>
      <c r="B30" s="270" t="s">
        <v>252</v>
      </c>
      <c r="C30" s="270" t="s">
        <v>253</v>
      </c>
      <c r="D30" s="251">
        <v>54</v>
      </c>
      <c r="E30" s="251">
        <v>49</v>
      </c>
      <c r="F30" s="253">
        <v>31</v>
      </c>
      <c r="G30" s="329"/>
      <c r="H30" s="384" t="s">
        <v>4</v>
      </c>
      <c r="I30" s="384"/>
      <c r="J30" s="384"/>
      <c r="K30" s="329"/>
      <c r="L30" s="329"/>
      <c r="M30" s="329"/>
      <c r="N30" s="329"/>
      <c r="P30" s="251">
        <v>27</v>
      </c>
      <c r="Q30" s="250" t="s">
        <v>204</v>
      </c>
      <c r="R30" s="250" t="s">
        <v>591</v>
      </c>
      <c r="S30" s="251">
        <v>35</v>
      </c>
      <c r="T30" s="251">
        <v>46</v>
      </c>
      <c r="U30" s="253">
        <v>31</v>
      </c>
      <c r="W30" s="374" t="s">
        <v>23</v>
      </c>
      <c r="X30" s="375" t="s">
        <v>168</v>
      </c>
      <c r="Y30" s="375" t="s">
        <v>169</v>
      </c>
      <c r="Z30" s="372" t="s">
        <v>152</v>
      </c>
    </row>
    <row r="31" spans="1:28" ht="16" thickBot="1">
      <c r="A31" s="251">
        <v>28</v>
      </c>
      <c r="B31" s="250" t="s">
        <v>172</v>
      </c>
      <c r="C31" s="250" t="s">
        <v>304</v>
      </c>
      <c r="D31" s="251">
        <v>64</v>
      </c>
      <c r="E31" s="251">
        <v>48</v>
      </c>
      <c r="F31" s="253">
        <v>31</v>
      </c>
      <c r="G31" s="329"/>
      <c r="H31" s="358" t="s">
        <v>23</v>
      </c>
      <c r="I31" s="359" t="s">
        <v>168</v>
      </c>
      <c r="J31" s="359" t="s">
        <v>169</v>
      </c>
      <c r="K31" s="363" t="s">
        <v>152</v>
      </c>
      <c r="L31" s="329"/>
      <c r="M31" s="329"/>
      <c r="N31" s="329"/>
      <c r="P31" s="251">
        <v>28</v>
      </c>
      <c r="Q31" s="250" t="s">
        <v>603</v>
      </c>
      <c r="R31" s="250" t="s">
        <v>522</v>
      </c>
      <c r="S31" s="251">
        <v>35</v>
      </c>
      <c r="T31" s="251">
        <v>46</v>
      </c>
      <c r="U31" s="253">
        <v>31</v>
      </c>
      <c r="W31" s="241">
        <v>1</v>
      </c>
      <c r="X31" s="239" t="s">
        <v>269</v>
      </c>
      <c r="Y31" s="239" t="s">
        <v>519</v>
      </c>
      <c r="Z31" s="241">
        <v>55</v>
      </c>
    </row>
    <row r="32" spans="1:28">
      <c r="A32" s="251">
        <v>29</v>
      </c>
      <c r="B32" s="250" t="s">
        <v>207</v>
      </c>
      <c r="C32" s="250" t="s">
        <v>415</v>
      </c>
      <c r="D32" s="251">
        <v>57</v>
      </c>
      <c r="E32" s="251">
        <v>47</v>
      </c>
      <c r="F32" s="253">
        <v>30</v>
      </c>
      <c r="G32" s="329"/>
      <c r="H32" s="241">
        <v>1</v>
      </c>
      <c r="I32" s="239" t="s">
        <v>174</v>
      </c>
      <c r="J32" s="239" t="s">
        <v>175</v>
      </c>
      <c r="K32" s="241">
        <v>55</v>
      </c>
      <c r="L32" s="366"/>
      <c r="M32" s="329"/>
      <c r="N32" s="329"/>
      <c r="P32" s="251">
        <v>29</v>
      </c>
      <c r="Q32" s="250" t="s">
        <v>280</v>
      </c>
      <c r="R32" s="250" t="s">
        <v>608</v>
      </c>
      <c r="S32" s="251">
        <v>41</v>
      </c>
      <c r="T32" s="251">
        <v>45</v>
      </c>
      <c r="U32" s="253">
        <v>30</v>
      </c>
      <c r="W32" s="251">
        <v>2</v>
      </c>
      <c r="X32" s="250" t="s">
        <v>545</v>
      </c>
      <c r="Y32" s="250" t="s">
        <v>398</v>
      </c>
      <c r="Z32" s="251">
        <v>52</v>
      </c>
    </row>
    <row r="33" spans="1:26">
      <c r="A33" s="251">
        <v>30</v>
      </c>
      <c r="B33" s="250" t="s">
        <v>172</v>
      </c>
      <c r="C33" s="250" t="s">
        <v>185</v>
      </c>
      <c r="D33" s="251">
        <v>72</v>
      </c>
      <c r="E33" s="251">
        <v>46</v>
      </c>
      <c r="F33" s="253">
        <v>30</v>
      </c>
      <c r="G33" s="329"/>
      <c r="H33" s="251">
        <v>2</v>
      </c>
      <c r="I33" s="250" t="s">
        <v>172</v>
      </c>
      <c r="J33" s="250" t="s">
        <v>173</v>
      </c>
      <c r="K33" s="251">
        <v>52</v>
      </c>
      <c r="L33" s="366"/>
      <c r="M33" s="329"/>
      <c r="N33" s="329"/>
      <c r="P33" s="251">
        <v>30</v>
      </c>
      <c r="Q33" s="270" t="s">
        <v>280</v>
      </c>
      <c r="R33" s="270" t="s">
        <v>331</v>
      </c>
      <c r="S33" s="337">
        <v>33</v>
      </c>
      <c r="T33" s="251">
        <v>45</v>
      </c>
      <c r="U33" s="253">
        <v>30</v>
      </c>
      <c r="W33" s="251">
        <v>3</v>
      </c>
      <c r="X33" s="250" t="s">
        <v>521</v>
      </c>
      <c r="Y33" s="250" t="s">
        <v>522</v>
      </c>
      <c r="Z33" s="251">
        <v>50</v>
      </c>
    </row>
    <row r="34" spans="1:26">
      <c r="A34" s="251">
        <v>31</v>
      </c>
      <c r="B34" s="250" t="s">
        <v>184</v>
      </c>
      <c r="C34" s="250" t="s">
        <v>185</v>
      </c>
      <c r="D34" s="251">
        <v>69</v>
      </c>
      <c r="E34" s="251">
        <v>46</v>
      </c>
      <c r="F34" s="253">
        <v>30</v>
      </c>
      <c r="G34" s="329"/>
      <c r="H34" s="251">
        <v>3</v>
      </c>
      <c r="I34" s="250" t="s">
        <v>179</v>
      </c>
      <c r="J34" s="250" t="s">
        <v>180</v>
      </c>
      <c r="K34" s="251">
        <v>50</v>
      </c>
      <c r="L34" s="366"/>
      <c r="M34" s="329"/>
      <c r="N34" s="329"/>
      <c r="P34" s="251">
        <v>31</v>
      </c>
      <c r="Q34" s="250" t="s">
        <v>525</v>
      </c>
      <c r="R34" s="250" t="s">
        <v>526</v>
      </c>
      <c r="S34" s="251">
        <v>49</v>
      </c>
      <c r="T34" s="251">
        <v>43</v>
      </c>
      <c r="U34" s="253">
        <v>30</v>
      </c>
      <c r="W34" s="251">
        <v>4</v>
      </c>
      <c r="X34" s="250" t="s">
        <v>419</v>
      </c>
      <c r="Y34" s="250" t="s">
        <v>517</v>
      </c>
      <c r="Z34" s="251">
        <v>48</v>
      </c>
    </row>
    <row r="35" spans="1:26">
      <c r="A35" s="251">
        <v>32</v>
      </c>
      <c r="B35" s="250" t="s">
        <v>207</v>
      </c>
      <c r="C35" s="250" t="s">
        <v>208</v>
      </c>
      <c r="D35" s="251">
        <v>56</v>
      </c>
      <c r="E35" s="251">
        <v>46</v>
      </c>
      <c r="F35" s="253">
        <v>29</v>
      </c>
      <c r="G35" s="329"/>
      <c r="H35" s="251">
        <v>4</v>
      </c>
      <c r="I35" s="250" t="s">
        <v>192</v>
      </c>
      <c r="J35" s="250" t="s">
        <v>193</v>
      </c>
      <c r="K35" s="251">
        <v>48</v>
      </c>
      <c r="L35" s="366"/>
      <c r="M35" s="329"/>
      <c r="N35" s="329"/>
      <c r="P35" s="251">
        <v>32</v>
      </c>
      <c r="Q35" s="250" t="s">
        <v>407</v>
      </c>
      <c r="R35" s="250" t="s">
        <v>357</v>
      </c>
      <c r="S35" s="251">
        <v>39</v>
      </c>
      <c r="T35" s="350">
        <v>43</v>
      </c>
      <c r="U35" s="253">
        <v>29</v>
      </c>
    </row>
    <row r="36" spans="1:26">
      <c r="A36" s="251">
        <v>33</v>
      </c>
      <c r="B36" s="250" t="s">
        <v>218</v>
      </c>
      <c r="C36" s="250" t="s">
        <v>201</v>
      </c>
      <c r="D36" s="251">
        <v>61</v>
      </c>
      <c r="E36" s="251">
        <v>44</v>
      </c>
      <c r="F36" s="253">
        <v>29</v>
      </c>
      <c r="G36" s="329"/>
      <c r="H36" s="329"/>
      <c r="I36" s="329"/>
      <c r="J36" s="329"/>
      <c r="K36" s="329"/>
      <c r="L36" s="329"/>
      <c r="M36" s="329"/>
      <c r="N36" s="329"/>
      <c r="P36" s="251">
        <v>33</v>
      </c>
      <c r="Q36" s="250" t="s">
        <v>493</v>
      </c>
      <c r="R36" s="250" t="s">
        <v>541</v>
      </c>
      <c r="S36" s="251">
        <v>26</v>
      </c>
      <c r="T36" s="251">
        <v>43</v>
      </c>
      <c r="U36" s="253">
        <v>29</v>
      </c>
    </row>
    <row r="37" spans="1:26">
      <c r="A37" s="251">
        <v>34</v>
      </c>
      <c r="B37" s="250" t="s">
        <v>286</v>
      </c>
      <c r="C37" s="250" t="s">
        <v>287</v>
      </c>
      <c r="D37" s="251">
        <v>61</v>
      </c>
      <c r="E37" s="251">
        <v>44</v>
      </c>
      <c r="F37" s="253">
        <v>29</v>
      </c>
      <c r="G37" s="329"/>
      <c r="H37" s="329"/>
      <c r="I37" s="329"/>
      <c r="J37" s="329"/>
      <c r="K37" s="329"/>
      <c r="L37" s="329"/>
      <c r="M37" s="329"/>
      <c r="N37" s="329"/>
      <c r="P37" s="251">
        <v>34</v>
      </c>
      <c r="Q37" s="250" t="s">
        <v>400</v>
      </c>
      <c r="R37" s="250" t="s">
        <v>535</v>
      </c>
      <c r="S37" s="251">
        <v>47</v>
      </c>
      <c r="T37" s="251">
        <v>42</v>
      </c>
      <c r="U37" s="253">
        <v>29</v>
      </c>
    </row>
    <row r="38" spans="1:26">
      <c r="A38" s="251">
        <v>35</v>
      </c>
      <c r="B38" s="250" t="s">
        <v>357</v>
      </c>
      <c r="C38" s="250" t="s">
        <v>427</v>
      </c>
      <c r="D38" s="251">
        <v>45</v>
      </c>
      <c r="E38" s="251">
        <v>44</v>
      </c>
      <c r="F38" s="253">
        <v>28</v>
      </c>
      <c r="G38" s="329"/>
      <c r="H38" s="329"/>
      <c r="I38" s="329"/>
      <c r="J38" s="329"/>
      <c r="K38" s="329"/>
      <c r="L38" s="329"/>
      <c r="M38" s="329"/>
      <c r="N38" s="329"/>
      <c r="P38" s="251">
        <v>35</v>
      </c>
      <c r="Q38" s="250" t="s">
        <v>539</v>
      </c>
      <c r="R38" s="250" t="s">
        <v>213</v>
      </c>
      <c r="S38" s="251">
        <v>47</v>
      </c>
      <c r="T38" s="251">
        <v>42</v>
      </c>
      <c r="U38" s="253">
        <v>28</v>
      </c>
    </row>
    <row r="39" spans="1:26">
      <c r="A39" s="251">
        <v>36</v>
      </c>
      <c r="B39" s="250" t="s">
        <v>199</v>
      </c>
      <c r="C39" s="250" t="s">
        <v>193</v>
      </c>
      <c r="D39" s="251">
        <v>61</v>
      </c>
      <c r="E39" s="251">
        <v>43</v>
      </c>
      <c r="F39" s="253">
        <v>28</v>
      </c>
      <c r="G39" s="329"/>
      <c r="H39" s="329"/>
      <c r="I39" s="329"/>
      <c r="J39" s="329"/>
      <c r="K39" s="329"/>
      <c r="L39" s="329"/>
      <c r="M39" s="329"/>
      <c r="N39" s="329"/>
      <c r="P39" s="251">
        <v>36</v>
      </c>
      <c r="Q39" s="250" t="s">
        <v>428</v>
      </c>
      <c r="R39" s="250" t="s">
        <v>429</v>
      </c>
      <c r="S39" s="251">
        <v>37</v>
      </c>
      <c r="T39" s="251">
        <v>41</v>
      </c>
      <c r="U39" s="253">
        <v>28</v>
      </c>
    </row>
    <row r="40" spans="1:26">
      <c r="A40" s="251">
        <v>37</v>
      </c>
      <c r="B40" s="250" t="s">
        <v>209</v>
      </c>
      <c r="C40" s="250" t="s">
        <v>210</v>
      </c>
      <c r="D40" s="251">
        <v>60</v>
      </c>
      <c r="E40" s="251">
        <v>43</v>
      </c>
      <c r="F40" s="253">
        <v>27</v>
      </c>
      <c r="G40" s="329"/>
      <c r="H40" s="329"/>
      <c r="I40" s="329"/>
      <c r="J40" s="329"/>
      <c r="K40" s="329"/>
      <c r="L40" s="329"/>
      <c r="M40" s="329"/>
      <c r="N40" s="329"/>
      <c r="P40" s="251">
        <v>37</v>
      </c>
      <c r="Q40" s="250" t="s">
        <v>537</v>
      </c>
      <c r="R40" s="250" t="s">
        <v>538</v>
      </c>
      <c r="S40" s="251">
        <v>35</v>
      </c>
      <c r="T40" s="251">
        <v>41</v>
      </c>
      <c r="U40" s="253">
        <v>27</v>
      </c>
    </row>
    <row r="41" spans="1:26">
      <c r="A41" s="251">
        <v>38</v>
      </c>
      <c r="B41" s="250" t="s">
        <v>188</v>
      </c>
      <c r="C41" s="250" t="s">
        <v>222</v>
      </c>
      <c r="D41" s="251">
        <v>63</v>
      </c>
      <c r="E41" s="251">
        <v>42</v>
      </c>
      <c r="F41" s="253">
        <v>27</v>
      </c>
      <c r="G41" s="329"/>
      <c r="H41" s="329"/>
      <c r="I41" s="329"/>
      <c r="J41" s="329"/>
      <c r="K41" s="329"/>
      <c r="L41" s="329"/>
      <c r="M41" s="329"/>
      <c r="N41" s="329"/>
      <c r="P41" s="251">
        <v>38</v>
      </c>
      <c r="Q41" s="250" t="s">
        <v>542</v>
      </c>
      <c r="R41" s="250" t="s">
        <v>543</v>
      </c>
      <c r="S41" s="251">
        <v>30</v>
      </c>
      <c r="T41" s="251">
        <v>41</v>
      </c>
      <c r="U41" s="253">
        <v>27</v>
      </c>
    </row>
    <row r="42" spans="1:26">
      <c r="A42" s="251">
        <v>39</v>
      </c>
      <c r="B42" s="250" t="s">
        <v>448</v>
      </c>
      <c r="C42" s="250" t="s">
        <v>354</v>
      </c>
      <c r="D42" s="251">
        <v>63</v>
      </c>
      <c r="E42" s="251">
        <v>42</v>
      </c>
      <c r="F42" s="253">
        <v>26</v>
      </c>
      <c r="G42" s="329"/>
      <c r="H42" s="329"/>
      <c r="I42" s="329"/>
      <c r="J42" s="329"/>
      <c r="K42" s="329"/>
      <c r="L42" s="329"/>
      <c r="M42" s="329"/>
      <c r="N42" s="329"/>
      <c r="P42" s="251">
        <v>39</v>
      </c>
      <c r="Q42" s="250" t="s">
        <v>339</v>
      </c>
      <c r="R42" s="250" t="s">
        <v>527</v>
      </c>
      <c r="S42" s="251">
        <v>51</v>
      </c>
      <c r="T42" s="251">
        <v>40</v>
      </c>
      <c r="U42" s="253">
        <v>26</v>
      </c>
    </row>
    <row r="43" spans="1:26">
      <c r="A43" s="251">
        <v>40</v>
      </c>
      <c r="B43" s="270" t="s">
        <v>312</v>
      </c>
      <c r="C43" s="270" t="s">
        <v>268</v>
      </c>
      <c r="D43" s="251">
        <v>80</v>
      </c>
      <c r="E43" s="251">
        <v>41</v>
      </c>
      <c r="F43" s="253">
        <v>26</v>
      </c>
      <c r="G43" s="329"/>
      <c r="H43" s="329"/>
      <c r="I43" s="329"/>
      <c r="J43" s="329"/>
      <c r="K43" s="329"/>
      <c r="L43" s="329"/>
      <c r="M43" s="329"/>
      <c r="N43" s="329"/>
      <c r="P43" s="251">
        <v>40</v>
      </c>
      <c r="Q43" s="250" t="s">
        <v>634</v>
      </c>
      <c r="R43" s="250" t="s">
        <v>635</v>
      </c>
      <c r="S43" s="251">
        <v>31</v>
      </c>
      <c r="T43" s="251">
        <v>39</v>
      </c>
      <c r="U43" s="253">
        <v>26</v>
      </c>
    </row>
    <row r="44" spans="1:26">
      <c r="A44" s="251">
        <v>41</v>
      </c>
      <c r="B44" s="250" t="s">
        <v>463</v>
      </c>
      <c r="C44" s="250" t="s">
        <v>464</v>
      </c>
      <c r="D44" s="251">
        <v>67</v>
      </c>
      <c r="E44" s="251">
        <v>41</v>
      </c>
      <c r="F44" s="253">
        <v>25</v>
      </c>
      <c r="G44" s="329"/>
      <c r="H44" s="329"/>
      <c r="I44" s="329"/>
      <c r="J44" s="329"/>
      <c r="K44" s="329"/>
      <c r="L44" s="329"/>
      <c r="M44" s="329"/>
      <c r="N44" s="329"/>
      <c r="P44" s="251">
        <v>41</v>
      </c>
      <c r="Q44" s="250" t="s">
        <v>636</v>
      </c>
      <c r="R44" s="250" t="s">
        <v>478</v>
      </c>
      <c r="S44" s="251">
        <v>29</v>
      </c>
      <c r="T44" s="251">
        <v>39</v>
      </c>
      <c r="U44" s="253">
        <v>25</v>
      </c>
    </row>
    <row r="45" spans="1:26">
      <c r="A45" s="251">
        <v>42</v>
      </c>
      <c r="B45" s="250" t="s">
        <v>223</v>
      </c>
      <c r="C45" s="250" t="s">
        <v>224</v>
      </c>
      <c r="D45" s="251">
        <v>75</v>
      </c>
      <c r="E45" s="251">
        <v>40</v>
      </c>
      <c r="F45" s="253">
        <v>25</v>
      </c>
      <c r="G45" s="329"/>
      <c r="H45" s="329"/>
      <c r="I45" s="329"/>
      <c r="J45" s="329"/>
      <c r="K45" s="329"/>
      <c r="L45" s="329"/>
      <c r="M45" s="329"/>
      <c r="N45" s="329"/>
      <c r="P45" s="251">
        <v>42</v>
      </c>
      <c r="Q45" s="250" t="s">
        <v>540</v>
      </c>
      <c r="R45" s="250" t="s">
        <v>538</v>
      </c>
      <c r="S45" s="251">
        <v>45</v>
      </c>
      <c r="T45" s="251">
        <v>38</v>
      </c>
      <c r="U45" s="253">
        <v>25</v>
      </c>
    </row>
    <row r="46" spans="1:26">
      <c r="A46" s="251">
        <v>43</v>
      </c>
      <c r="B46" s="250" t="s">
        <v>321</v>
      </c>
      <c r="C46" s="250" t="s">
        <v>322</v>
      </c>
      <c r="D46" s="251">
        <v>45</v>
      </c>
      <c r="E46" s="251">
        <v>40</v>
      </c>
      <c r="F46" s="253">
        <v>24</v>
      </c>
      <c r="G46" s="329"/>
      <c r="H46" s="329"/>
      <c r="I46" s="329"/>
      <c r="J46" s="329"/>
      <c r="K46" s="329"/>
      <c r="L46" s="329"/>
      <c r="M46" s="329"/>
      <c r="N46" s="329"/>
      <c r="P46" s="251">
        <v>43</v>
      </c>
      <c r="Q46" s="250" t="s">
        <v>247</v>
      </c>
      <c r="R46" s="250" t="s">
        <v>414</v>
      </c>
      <c r="S46" s="251">
        <v>29</v>
      </c>
      <c r="T46" s="251">
        <v>38</v>
      </c>
      <c r="U46" s="253">
        <v>24</v>
      </c>
    </row>
    <row r="47" spans="1:26">
      <c r="A47" s="251">
        <v>44</v>
      </c>
      <c r="B47" s="270" t="s">
        <v>231</v>
      </c>
      <c r="C47" s="270" t="s">
        <v>232</v>
      </c>
      <c r="D47" s="251">
        <v>83</v>
      </c>
      <c r="E47" s="251">
        <v>39</v>
      </c>
      <c r="F47" s="253">
        <v>24</v>
      </c>
      <c r="G47" s="329"/>
      <c r="H47" s="329"/>
      <c r="I47" s="329"/>
      <c r="J47" s="329"/>
      <c r="K47" s="329"/>
      <c r="L47" s="329"/>
      <c r="M47" s="329"/>
      <c r="N47" s="329"/>
      <c r="P47" s="251">
        <v>44</v>
      </c>
      <c r="Q47" s="250" t="s">
        <v>172</v>
      </c>
      <c r="R47" s="250" t="s">
        <v>541</v>
      </c>
      <c r="S47" s="251">
        <v>28</v>
      </c>
      <c r="T47" s="251">
        <v>38</v>
      </c>
      <c r="U47" s="253">
        <v>24</v>
      </c>
    </row>
    <row r="48" spans="1:26">
      <c r="A48" s="251">
        <v>45</v>
      </c>
      <c r="B48" s="250" t="s">
        <v>317</v>
      </c>
      <c r="C48" s="250" t="s">
        <v>248</v>
      </c>
      <c r="D48" s="251">
        <v>51</v>
      </c>
      <c r="E48" s="251">
        <v>39</v>
      </c>
      <c r="F48" s="253">
        <v>23</v>
      </c>
      <c r="G48" s="329"/>
      <c r="H48" s="329"/>
      <c r="I48" s="329"/>
      <c r="J48" s="329"/>
      <c r="K48" s="329"/>
      <c r="L48" s="329"/>
      <c r="M48" s="329"/>
      <c r="N48" s="329"/>
      <c r="P48" s="251">
        <v>45</v>
      </c>
      <c r="Q48" s="250" t="s">
        <v>184</v>
      </c>
      <c r="R48" s="250" t="s">
        <v>418</v>
      </c>
      <c r="S48" s="251">
        <v>52</v>
      </c>
      <c r="T48" s="251">
        <v>36</v>
      </c>
      <c r="U48" s="253">
        <v>23</v>
      </c>
    </row>
    <row r="49" spans="1:21">
      <c r="A49" s="251">
        <v>46</v>
      </c>
      <c r="B49" s="250" t="s">
        <v>345</v>
      </c>
      <c r="C49" s="250" t="s">
        <v>346</v>
      </c>
      <c r="D49" s="251">
        <v>47</v>
      </c>
      <c r="E49" s="251">
        <v>39</v>
      </c>
      <c r="F49" s="253">
        <v>23</v>
      </c>
      <c r="G49" s="329"/>
      <c r="H49" s="329"/>
      <c r="I49" s="329"/>
      <c r="J49" s="329"/>
      <c r="K49" s="329"/>
      <c r="L49" s="329"/>
      <c r="M49" s="329"/>
      <c r="N49" s="329"/>
      <c r="P49" s="251">
        <v>46</v>
      </c>
      <c r="Q49" s="250" t="s">
        <v>402</v>
      </c>
      <c r="R49" s="250" t="s">
        <v>401</v>
      </c>
      <c r="S49" s="251">
        <v>41</v>
      </c>
      <c r="T49" s="251">
        <v>36</v>
      </c>
      <c r="U49" s="253">
        <v>23</v>
      </c>
    </row>
    <row r="50" spans="1:21">
      <c r="A50" s="251">
        <v>47</v>
      </c>
      <c r="B50" s="250" t="s">
        <v>482</v>
      </c>
      <c r="C50" s="250" t="s">
        <v>483</v>
      </c>
      <c r="D50" s="251">
        <v>62</v>
      </c>
      <c r="E50" s="251">
        <v>38</v>
      </c>
      <c r="F50" s="253">
        <v>22</v>
      </c>
      <c r="G50" s="329"/>
      <c r="H50" s="329"/>
      <c r="I50" s="329"/>
      <c r="J50" s="329"/>
      <c r="K50" s="329"/>
      <c r="L50" s="329"/>
      <c r="M50" s="329"/>
      <c r="N50" s="329"/>
      <c r="P50" s="251">
        <v>47</v>
      </c>
      <c r="Q50" s="250" t="s">
        <v>557</v>
      </c>
      <c r="R50" s="250" t="s">
        <v>558</v>
      </c>
      <c r="S50" s="251">
        <v>40</v>
      </c>
      <c r="T50" s="350">
        <v>36</v>
      </c>
      <c r="U50" s="253">
        <v>22</v>
      </c>
    </row>
    <row r="51" spans="1:21">
      <c r="A51" s="251">
        <v>48</v>
      </c>
      <c r="B51" s="250" t="s">
        <v>182</v>
      </c>
      <c r="C51" s="250" t="s">
        <v>313</v>
      </c>
      <c r="D51" s="251">
        <v>69</v>
      </c>
      <c r="E51" s="251">
        <v>37</v>
      </c>
      <c r="F51" s="253">
        <v>22</v>
      </c>
      <c r="G51" s="329"/>
      <c r="H51" s="329"/>
      <c r="I51" s="329"/>
      <c r="J51" s="329"/>
      <c r="K51" s="329"/>
      <c r="L51" s="329"/>
      <c r="M51" s="329"/>
      <c r="N51" s="329"/>
      <c r="P51" s="251">
        <v>48</v>
      </c>
      <c r="Q51" s="250" t="s">
        <v>230</v>
      </c>
      <c r="R51" s="250" t="s">
        <v>435</v>
      </c>
      <c r="S51" s="251">
        <v>33</v>
      </c>
      <c r="T51" s="251">
        <v>36</v>
      </c>
      <c r="U51" s="253">
        <v>22</v>
      </c>
    </row>
    <row r="52" spans="1:21">
      <c r="A52" s="251">
        <v>49</v>
      </c>
      <c r="B52" s="250" t="s">
        <v>490</v>
      </c>
      <c r="C52" s="250" t="s">
        <v>491</v>
      </c>
      <c r="D52" s="251">
        <v>64</v>
      </c>
      <c r="E52" s="251">
        <v>36</v>
      </c>
      <c r="F52" s="253">
        <v>21</v>
      </c>
      <c r="G52" s="329"/>
      <c r="H52" s="329"/>
      <c r="I52" s="329"/>
      <c r="J52" s="329"/>
      <c r="K52" s="329"/>
      <c r="L52" s="329"/>
      <c r="M52" s="329"/>
      <c r="N52" s="329"/>
      <c r="P52" s="251">
        <v>49</v>
      </c>
      <c r="Q52" s="250" t="s">
        <v>184</v>
      </c>
      <c r="R52" s="250" t="s">
        <v>456</v>
      </c>
      <c r="S52" s="251">
        <v>28</v>
      </c>
      <c r="T52" s="251">
        <v>34</v>
      </c>
      <c r="U52" s="253">
        <v>21</v>
      </c>
    </row>
    <row r="53" spans="1:21">
      <c r="A53" s="251">
        <v>50</v>
      </c>
      <c r="B53" s="250" t="s">
        <v>245</v>
      </c>
      <c r="C53" s="250" t="s">
        <v>492</v>
      </c>
      <c r="D53" s="251">
        <v>38</v>
      </c>
      <c r="E53" s="251">
        <v>36</v>
      </c>
      <c r="F53" s="253">
        <v>21</v>
      </c>
      <c r="G53" s="329"/>
      <c r="H53" s="329"/>
      <c r="I53" s="329"/>
      <c r="J53" s="329"/>
      <c r="K53" s="329"/>
      <c r="L53" s="329"/>
      <c r="M53" s="329"/>
      <c r="N53" s="329"/>
      <c r="P53" s="251">
        <v>50</v>
      </c>
      <c r="Q53" s="250" t="s">
        <v>247</v>
      </c>
      <c r="R53" s="250" t="s">
        <v>476</v>
      </c>
      <c r="S53" s="251">
        <v>41</v>
      </c>
      <c r="T53" s="251">
        <v>33</v>
      </c>
      <c r="U53" s="253">
        <v>21</v>
      </c>
    </row>
    <row r="54" spans="1:21">
      <c r="A54" s="251">
        <v>51</v>
      </c>
      <c r="B54" s="250" t="s">
        <v>493</v>
      </c>
      <c r="C54" s="250" t="s">
        <v>494</v>
      </c>
      <c r="D54" s="251">
        <v>31</v>
      </c>
      <c r="E54" s="251">
        <v>36</v>
      </c>
      <c r="F54" s="253">
        <v>20</v>
      </c>
      <c r="G54" s="329"/>
      <c r="H54" s="329"/>
      <c r="I54" s="329"/>
      <c r="J54" s="329"/>
      <c r="K54" s="329"/>
      <c r="L54" s="329"/>
      <c r="M54" s="329"/>
      <c r="N54" s="329"/>
      <c r="P54" s="251">
        <v>51</v>
      </c>
      <c r="Q54" s="250" t="s">
        <v>484</v>
      </c>
      <c r="R54" s="250" t="s">
        <v>429</v>
      </c>
      <c r="S54" s="251">
        <v>35</v>
      </c>
      <c r="T54" s="251">
        <v>33</v>
      </c>
      <c r="U54" s="253">
        <v>20</v>
      </c>
    </row>
    <row r="55" spans="1:21">
      <c r="A55" s="251">
        <v>52</v>
      </c>
      <c r="B55" s="250" t="s">
        <v>200</v>
      </c>
      <c r="C55" s="250" t="s">
        <v>201</v>
      </c>
      <c r="D55" s="251">
        <v>53</v>
      </c>
      <c r="E55" s="251">
        <v>35</v>
      </c>
      <c r="F55" s="253">
        <v>20</v>
      </c>
      <c r="G55" s="329"/>
      <c r="H55" s="329"/>
      <c r="I55" s="329"/>
      <c r="J55" s="329"/>
      <c r="K55" s="329"/>
      <c r="L55" s="329"/>
      <c r="M55" s="329"/>
      <c r="N55" s="329"/>
      <c r="P55" s="251">
        <v>52</v>
      </c>
      <c r="Q55" s="250" t="s">
        <v>469</v>
      </c>
      <c r="R55" s="250" t="s">
        <v>191</v>
      </c>
      <c r="S55" s="251">
        <v>18</v>
      </c>
      <c r="T55" s="251">
        <v>33</v>
      </c>
      <c r="U55" s="253">
        <v>20</v>
      </c>
    </row>
    <row r="56" spans="1:21">
      <c r="A56" s="251">
        <v>53</v>
      </c>
      <c r="B56" s="250" t="s">
        <v>243</v>
      </c>
      <c r="C56" s="250" t="s">
        <v>318</v>
      </c>
      <c r="D56" s="251">
        <v>52</v>
      </c>
      <c r="E56" s="251">
        <v>35</v>
      </c>
      <c r="F56" s="253">
        <v>20</v>
      </c>
      <c r="G56" s="329"/>
      <c r="H56" s="329"/>
      <c r="I56" s="329"/>
      <c r="J56" s="329"/>
      <c r="K56" s="329"/>
      <c r="L56" s="329"/>
      <c r="M56" s="329"/>
      <c r="N56" s="329"/>
      <c r="P56" s="251">
        <v>53</v>
      </c>
      <c r="Q56" s="250" t="s">
        <v>654</v>
      </c>
      <c r="R56" s="250" t="s">
        <v>591</v>
      </c>
      <c r="S56" s="251">
        <v>35</v>
      </c>
      <c r="T56" s="251">
        <v>32</v>
      </c>
      <c r="U56" s="253">
        <v>20</v>
      </c>
    </row>
    <row r="57" spans="1:21">
      <c r="A57" s="251">
        <v>54</v>
      </c>
      <c r="B57" s="250" t="s">
        <v>341</v>
      </c>
      <c r="C57" s="250" t="s">
        <v>342</v>
      </c>
      <c r="D57" s="251">
        <v>49</v>
      </c>
      <c r="E57" s="251">
        <v>35</v>
      </c>
      <c r="F57" s="253">
        <v>20</v>
      </c>
      <c r="G57" s="329"/>
      <c r="H57" s="329"/>
      <c r="I57" s="329"/>
      <c r="J57" s="329"/>
      <c r="K57" s="329"/>
      <c r="L57" s="329"/>
      <c r="M57" s="329"/>
      <c r="N57" s="329"/>
      <c r="P57" s="251">
        <v>54</v>
      </c>
      <c r="Q57" s="250" t="s">
        <v>419</v>
      </c>
      <c r="R57" s="250" t="s">
        <v>541</v>
      </c>
      <c r="S57" s="251">
        <v>30</v>
      </c>
      <c r="T57" s="251">
        <v>31</v>
      </c>
      <c r="U57" s="253">
        <v>20</v>
      </c>
    </row>
    <row r="58" spans="1:21">
      <c r="A58" s="251">
        <v>55</v>
      </c>
      <c r="B58" s="250" t="s">
        <v>291</v>
      </c>
      <c r="C58" s="250" t="s">
        <v>292</v>
      </c>
      <c r="D58" s="251">
        <v>48</v>
      </c>
      <c r="E58" s="251">
        <v>34</v>
      </c>
      <c r="F58" s="253">
        <v>20</v>
      </c>
      <c r="P58" s="251">
        <v>55</v>
      </c>
      <c r="Q58" s="250" t="s">
        <v>547</v>
      </c>
      <c r="R58" s="250" t="s">
        <v>175</v>
      </c>
      <c r="S58" s="251">
        <v>28</v>
      </c>
      <c r="T58" s="350">
        <v>29</v>
      </c>
      <c r="U58" s="253">
        <v>20</v>
      </c>
    </row>
    <row r="59" spans="1:21">
      <c r="A59" s="251">
        <v>56</v>
      </c>
      <c r="B59" s="250" t="s">
        <v>291</v>
      </c>
      <c r="C59" s="250" t="s">
        <v>240</v>
      </c>
      <c r="D59" s="251">
        <v>36</v>
      </c>
      <c r="E59" s="251">
        <v>34</v>
      </c>
      <c r="F59" s="253">
        <v>20</v>
      </c>
      <c r="P59" s="251">
        <v>56</v>
      </c>
      <c r="Q59" s="250" t="s">
        <v>179</v>
      </c>
      <c r="R59" s="250" t="s">
        <v>538</v>
      </c>
      <c r="S59" s="251">
        <v>23</v>
      </c>
      <c r="T59" s="251">
        <v>29</v>
      </c>
      <c r="U59" s="253">
        <v>20</v>
      </c>
    </row>
    <row r="60" spans="1:21">
      <c r="A60" s="251">
        <v>57</v>
      </c>
      <c r="B60" s="250" t="s">
        <v>179</v>
      </c>
      <c r="C60" s="250" t="s">
        <v>327</v>
      </c>
      <c r="D60" s="251">
        <v>41</v>
      </c>
      <c r="E60" s="251">
        <v>33</v>
      </c>
      <c r="F60" s="253">
        <v>20</v>
      </c>
      <c r="P60" s="251">
        <v>57</v>
      </c>
      <c r="Q60" s="250" t="s">
        <v>655</v>
      </c>
      <c r="R60" s="250" t="s">
        <v>656</v>
      </c>
      <c r="S60" s="251">
        <v>27</v>
      </c>
      <c r="T60" s="251">
        <v>27</v>
      </c>
      <c r="U60" s="253">
        <v>20</v>
      </c>
    </row>
    <row r="61" spans="1:21">
      <c r="A61" s="251">
        <v>58</v>
      </c>
      <c r="B61" s="250" t="s">
        <v>339</v>
      </c>
      <c r="C61" s="250" t="s">
        <v>340</v>
      </c>
      <c r="D61" s="251">
        <v>36</v>
      </c>
      <c r="E61" s="251">
        <v>33</v>
      </c>
      <c r="F61" s="253">
        <v>20</v>
      </c>
      <c r="P61" s="251">
        <v>58</v>
      </c>
      <c r="Q61" s="250" t="s">
        <v>561</v>
      </c>
      <c r="R61" s="250" t="s">
        <v>222</v>
      </c>
      <c r="S61" s="251">
        <v>21</v>
      </c>
      <c r="T61" s="251">
        <v>27</v>
      </c>
      <c r="U61" s="253">
        <v>20</v>
      </c>
    </row>
    <row r="62" spans="1:21">
      <c r="A62" s="251">
        <v>59</v>
      </c>
      <c r="B62" s="250" t="s">
        <v>328</v>
      </c>
      <c r="C62" s="250" t="s">
        <v>329</v>
      </c>
      <c r="D62" s="251">
        <v>33</v>
      </c>
      <c r="E62" s="251">
        <v>32</v>
      </c>
      <c r="F62" s="253">
        <v>20</v>
      </c>
      <c r="P62" s="251">
        <v>59</v>
      </c>
      <c r="Q62" s="250" t="s">
        <v>536</v>
      </c>
      <c r="R62" s="250" t="s">
        <v>522</v>
      </c>
      <c r="S62" s="251">
        <v>41</v>
      </c>
      <c r="T62" s="251">
        <v>26</v>
      </c>
      <c r="U62" s="253">
        <v>20</v>
      </c>
    </row>
    <row r="63" spans="1:21">
      <c r="A63" s="251">
        <v>60</v>
      </c>
      <c r="B63" s="250" t="s">
        <v>333</v>
      </c>
      <c r="C63" s="250" t="s">
        <v>334</v>
      </c>
      <c r="D63" s="251">
        <v>26</v>
      </c>
      <c r="E63" s="251">
        <v>32</v>
      </c>
      <c r="F63" s="253">
        <v>20</v>
      </c>
      <c r="P63" s="251">
        <v>60</v>
      </c>
      <c r="Q63" s="250" t="s">
        <v>486</v>
      </c>
      <c r="R63" s="250" t="s">
        <v>487</v>
      </c>
      <c r="S63" s="251">
        <v>34</v>
      </c>
      <c r="T63" s="251">
        <v>26</v>
      </c>
      <c r="U63" s="253">
        <v>20</v>
      </c>
    </row>
    <row r="64" spans="1:21">
      <c r="A64" s="251">
        <v>61</v>
      </c>
      <c r="B64" s="270" t="s">
        <v>330</v>
      </c>
      <c r="C64" s="270" t="s">
        <v>331</v>
      </c>
      <c r="D64" s="251">
        <v>69</v>
      </c>
      <c r="E64" s="251">
        <v>30</v>
      </c>
      <c r="F64" s="253">
        <v>20</v>
      </c>
      <c r="P64" s="251">
        <v>61</v>
      </c>
      <c r="Q64" s="250" t="s">
        <v>357</v>
      </c>
      <c r="R64" s="250" t="s">
        <v>485</v>
      </c>
      <c r="S64" s="251">
        <v>31</v>
      </c>
      <c r="T64" s="251">
        <v>26</v>
      </c>
      <c r="U64" s="253">
        <v>20</v>
      </c>
    </row>
    <row r="65" spans="1:21">
      <c r="A65" s="251">
        <v>62</v>
      </c>
      <c r="B65" s="250" t="s">
        <v>343</v>
      </c>
      <c r="C65" s="250" t="s">
        <v>344</v>
      </c>
      <c r="D65" s="251">
        <v>51</v>
      </c>
      <c r="E65" s="251">
        <v>30</v>
      </c>
      <c r="F65" s="253">
        <v>20</v>
      </c>
      <c r="P65" s="251">
        <v>62</v>
      </c>
      <c r="Q65" s="250" t="s">
        <v>286</v>
      </c>
      <c r="R65" s="250" t="s">
        <v>342</v>
      </c>
      <c r="S65" s="251">
        <v>30</v>
      </c>
      <c r="T65" s="350">
        <v>26</v>
      </c>
      <c r="U65" s="253">
        <v>20</v>
      </c>
    </row>
    <row r="66" spans="1:21">
      <c r="A66" s="251">
        <v>63</v>
      </c>
      <c r="B66" s="250" t="s">
        <v>357</v>
      </c>
      <c r="C66" s="250" t="s">
        <v>358</v>
      </c>
      <c r="D66" s="251">
        <v>32</v>
      </c>
      <c r="E66" s="251">
        <v>28</v>
      </c>
      <c r="F66" s="253">
        <v>20</v>
      </c>
      <c r="P66" s="251">
        <v>63</v>
      </c>
      <c r="Q66" s="250" t="s">
        <v>544</v>
      </c>
      <c r="R66" s="250" t="s">
        <v>268</v>
      </c>
      <c r="S66" s="251">
        <v>13</v>
      </c>
      <c r="T66" s="251">
        <v>26</v>
      </c>
      <c r="U66" s="253">
        <v>20</v>
      </c>
    </row>
    <row r="67" spans="1:21">
      <c r="A67" s="251">
        <v>64</v>
      </c>
      <c r="B67" s="250" t="s">
        <v>495</v>
      </c>
      <c r="C67" s="250" t="s">
        <v>496</v>
      </c>
      <c r="D67" s="251">
        <v>28</v>
      </c>
      <c r="E67" s="251">
        <v>28</v>
      </c>
      <c r="F67" s="253">
        <v>20</v>
      </c>
      <c r="P67" s="251">
        <v>64</v>
      </c>
      <c r="Q67" s="250" t="s">
        <v>433</v>
      </c>
      <c r="R67" s="250" t="s">
        <v>429</v>
      </c>
      <c r="S67" s="251">
        <v>19</v>
      </c>
      <c r="T67" s="251">
        <v>16</v>
      </c>
      <c r="U67" s="253">
        <v>20</v>
      </c>
    </row>
    <row r="68" spans="1:21">
      <c r="A68" s="251">
        <v>65</v>
      </c>
      <c r="B68" s="250" t="s">
        <v>216</v>
      </c>
      <c r="C68" s="250" t="s">
        <v>347</v>
      </c>
      <c r="D68" s="251">
        <v>46</v>
      </c>
      <c r="E68" s="251">
        <v>27</v>
      </c>
      <c r="F68" s="253">
        <v>20</v>
      </c>
      <c r="P68" s="251">
        <v>65</v>
      </c>
      <c r="Q68" s="250" t="s">
        <v>454</v>
      </c>
      <c r="R68" s="250" t="s">
        <v>455</v>
      </c>
      <c r="S68" s="251">
        <v>21</v>
      </c>
      <c r="T68" s="251">
        <v>15</v>
      </c>
      <c r="U68" s="253">
        <v>20</v>
      </c>
    </row>
    <row r="69" spans="1:21">
      <c r="A69" s="251">
        <v>66</v>
      </c>
      <c r="B69" s="250" t="s">
        <v>200</v>
      </c>
      <c r="C69" s="250" t="s">
        <v>227</v>
      </c>
      <c r="D69" s="251">
        <v>42</v>
      </c>
      <c r="E69" s="251">
        <v>26</v>
      </c>
      <c r="F69" s="253">
        <v>20</v>
      </c>
      <c r="P69" s="251">
        <v>66</v>
      </c>
      <c r="Q69" s="250" t="s">
        <v>548</v>
      </c>
      <c r="R69" s="250" t="s">
        <v>549</v>
      </c>
      <c r="S69" s="251">
        <v>22</v>
      </c>
      <c r="T69" s="350">
        <v>14</v>
      </c>
      <c r="U69" s="253">
        <v>20</v>
      </c>
    </row>
    <row r="70" spans="1:21">
      <c r="A70" s="251">
        <v>67</v>
      </c>
      <c r="B70" s="250" t="s">
        <v>493</v>
      </c>
      <c r="C70" s="250" t="s">
        <v>497</v>
      </c>
      <c r="D70" s="251">
        <v>38</v>
      </c>
      <c r="E70" s="251">
        <v>25</v>
      </c>
      <c r="F70" s="253">
        <v>20</v>
      </c>
      <c r="P70" s="251">
        <v>67</v>
      </c>
      <c r="Q70" s="250" t="s">
        <v>377</v>
      </c>
      <c r="R70" s="250" t="s">
        <v>431</v>
      </c>
      <c r="S70" s="251">
        <v>20</v>
      </c>
      <c r="T70" s="251">
        <v>12</v>
      </c>
      <c r="U70" s="253">
        <v>20</v>
      </c>
    </row>
    <row r="71" spans="1:21">
      <c r="A71" s="251">
        <v>68</v>
      </c>
      <c r="B71" s="250" t="s">
        <v>348</v>
      </c>
      <c r="C71" s="250" t="s">
        <v>349</v>
      </c>
      <c r="D71" s="251">
        <v>30</v>
      </c>
      <c r="E71" s="251">
        <v>25</v>
      </c>
      <c r="F71" s="253">
        <v>20</v>
      </c>
      <c r="P71" s="251">
        <v>68</v>
      </c>
      <c r="Q71" s="250" t="s">
        <v>657</v>
      </c>
      <c r="R71" s="250" t="s">
        <v>608</v>
      </c>
      <c r="S71" s="251">
        <v>22</v>
      </c>
      <c r="T71" s="251">
        <v>10</v>
      </c>
      <c r="U71" s="253">
        <v>20</v>
      </c>
    </row>
    <row r="72" spans="1:21">
      <c r="A72" s="251">
        <v>69</v>
      </c>
      <c r="B72" s="250" t="s">
        <v>498</v>
      </c>
      <c r="C72" s="250" t="s">
        <v>497</v>
      </c>
      <c r="D72" s="251">
        <v>33</v>
      </c>
      <c r="E72" s="251">
        <v>23</v>
      </c>
      <c r="F72" s="253">
        <v>20</v>
      </c>
      <c r="P72" s="251">
        <v>69</v>
      </c>
      <c r="Q72" s="250" t="s">
        <v>553</v>
      </c>
      <c r="R72" s="250" t="s">
        <v>554</v>
      </c>
      <c r="S72" s="251">
        <v>18</v>
      </c>
      <c r="T72" s="251">
        <v>6</v>
      </c>
      <c r="U72" s="253">
        <v>20</v>
      </c>
    </row>
    <row r="73" spans="1:21">
      <c r="A73" s="251">
        <v>70</v>
      </c>
      <c r="B73" s="250" t="s">
        <v>207</v>
      </c>
      <c r="C73" s="250" t="s">
        <v>344</v>
      </c>
      <c r="D73" s="251">
        <v>22</v>
      </c>
      <c r="E73" s="251">
        <v>19</v>
      </c>
      <c r="F73" s="253">
        <v>20</v>
      </c>
      <c r="P73" s="373"/>
      <c r="Q73" s="376"/>
      <c r="R73" s="376"/>
      <c r="S73" s="377"/>
      <c r="T73" s="377"/>
      <c r="U73" s="378"/>
    </row>
    <row r="74" spans="1:21">
      <c r="A74" s="251">
        <v>71</v>
      </c>
      <c r="B74" s="250" t="s">
        <v>207</v>
      </c>
      <c r="C74" s="250" t="s">
        <v>364</v>
      </c>
      <c r="D74" s="251">
        <v>34</v>
      </c>
      <c r="E74" s="251">
        <v>18</v>
      </c>
      <c r="F74" s="253">
        <v>20</v>
      </c>
      <c r="P74" s="373"/>
      <c r="Q74" s="379"/>
      <c r="R74" s="379"/>
      <c r="S74" s="373"/>
      <c r="T74" s="373"/>
      <c r="U74" s="378"/>
    </row>
    <row r="75" spans="1:21">
      <c r="A75" s="251">
        <v>72</v>
      </c>
      <c r="B75" s="250" t="s">
        <v>341</v>
      </c>
      <c r="C75" s="250" t="s">
        <v>499</v>
      </c>
      <c r="D75" s="251">
        <v>34</v>
      </c>
      <c r="E75" s="251">
        <v>18</v>
      </c>
      <c r="F75" s="253">
        <v>20</v>
      </c>
      <c r="P75" s="373"/>
      <c r="Q75" s="379"/>
      <c r="R75" s="379"/>
      <c r="S75" s="373"/>
      <c r="T75" s="380"/>
      <c r="U75" s="378"/>
    </row>
    <row r="76" spans="1:21">
      <c r="A76" s="251">
        <v>73</v>
      </c>
      <c r="B76" s="270" t="s">
        <v>182</v>
      </c>
      <c r="C76" s="270" t="s">
        <v>323</v>
      </c>
      <c r="D76" s="251">
        <v>30</v>
      </c>
      <c r="E76" s="251">
        <v>18</v>
      </c>
      <c r="F76" s="253">
        <v>20</v>
      </c>
      <c r="P76" s="381"/>
      <c r="Q76" s="381"/>
      <c r="R76" s="381"/>
      <c r="S76" s="381"/>
      <c r="T76" s="381"/>
      <c r="U76" s="378"/>
    </row>
    <row r="77" spans="1:21">
      <c r="A77" s="251">
        <v>74</v>
      </c>
      <c r="B77" s="270" t="s">
        <v>500</v>
      </c>
      <c r="C77" s="270" t="s">
        <v>501</v>
      </c>
      <c r="D77" s="251">
        <v>21</v>
      </c>
      <c r="E77" s="251">
        <v>18</v>
      </c>
      <c r="F77" s="253">
        <v>20</v>
      </c>
      <c r="P77" s="382"/>
      <c r="Q77" s="382"/>
      <c r="R77" s="382"/>
      <c r="S77" s="382"/>
      <c r="T77" s="382"/>
      <c r="U77" s="378"/>
    </row>
    <row r="78" spans="1:21">
      <c r="A78" s="251">
        <v>75</v>
      </c>
      <c r="B78" s="250" t="s">
        <v>335</v>
      </c>
      <c r="C78" s="250" t="s">
        <v>336</v>
      </c>
      <c r="D78" s="251">
        <v>33</v>
      </c>
      <c r="E78" s="251">
        <v>17</v>
      </c>
      <c r="F78" s="253">
        <v>20</v>
      </c>
      <c r="P78" s="382"/>
      <c r="Q78" s="382"/>
      <c r="R78" s="382"/>
      <c r="S78" s="382"/>
      <c r="T78" s="382"/>
      <c r="U78" s="378"/>
    </row>
    <row r="79" spans="1:21">
      <c r="A79" s="251">
        <v>76</v>
      </c>
      <c r="B79" s="250" t="s">
        <v>359</v>
      </c>
      <c r="C79" s="250" t="s">
        <v>360</v>
      </c>
      <c r="D79" s="251">
        <v>17</v>
      </c>
      <c r="E79" s="251">
        <v>15</v>
      </c>
      <c r="F79" s="253">
        <v>20</v>
      </c>
      <c r="P79" s="382"/>
      <c r="Q79" s="382"/>
      <c r="R79" s="382"/>
      <c r="S79" s="382"/>
      <c r="T79" s="382"/>
      <c r="U79" s="378"/>
    </row>
    <row r="80" spans="1:21">
      <c r="A80" s="251">
        <v>77</v>
      </c>
      <c r="B80" s="250" t="s">
        <v>182</v>
      </c>
      <c r="C80" s="250" t="s">
        <v>502</v>
      </c>
      <c r="D80" s="251">
        <v>29</v>
      </c>
      <c r="E80" s="251">
        <v>12</v>
      </c>
      <c r="F80" s="253">
        <v>20</v>
      </c>
      <c r="P80" s="382"/>
      <c r="Q80" s="382"/>
      <c r="R80" s="382"/>
      <c r="S80" s="382"/>
      <c r="T80" s="382"/>
      <c r="U80" s="378"/>
    </row>
    <row r="81" spans="1:21">
      <c r="A81" s="251">
        <v>78</v>
      </c>
      <c r="B81" s="250" t="s">
        <v>496</v>
      </c>
      <c r="C81" s="250" t="s">
        <v>503</v>
      </c>
      <c r="D81" s="251">
        <v>26</v>
      </c>
      <c r="E81" s="251">
        <v>12</v>
      </c>
      <c r="F81" s="253">
        <v>20</v>
      </c>
      <c r="P81" s="382"/>
      <c r="Q81" s="382"/>
      <c r="R81" s="382"/>
      <c r="S81" s="382"/>
      <c r="T81" s="382"/>
      <c r="U81" s="378"/>
    </row>
    <row r="82" spans="1:21">
      <c r="A82" s="251">
        <v>79</v>
      </c>
      <c r="B82" s="250" t="s">
        <v>179</v>
      </c>
      <c r="C82" s="250" t="s">
        <v>338</v>
      </c>
      <c r="D82" s="251">
        <v>30</v>
      </c>
      <c r="E82" s="251">
        <v>10</v>
      </c>
      <c r="F82" s="253">
        <v>20</v>
      </c>
      <c r="P82" s="382"/>
      <c r="Q82" s="382"/>
      <c r="R82" s="382"/>
      <c r="S82" s="382"/>
      <c r="T82" s="382"/>
      <c r="U82" s="378"/>
    </row>
    <row r="83" spans="1:21">
      <c r="A83" s="251">
        <v>80</v>
      </c>
      <c r="B83" s="250" t="s">
        <v>507</v>
      </c>
      <c r="C83" s="250" t="s">
        <v>492</v>
      </c>
      <c r="D83" s="251">
        <v>16</v>
      </c>
      <c r="E83" s="251">
        <v>5</v>
      </c>
      <c r="F83" s="253">
        <v>20</v>
      </c>
      <c r="P83" s="382"/>
      <c r="Q83" s="382"/>
      <c r="R83" s="382"/>
      <c r="S83" s="382"/>
      <c r="T83" s="382"/>
      <c r="U83" s="378"/>
    </row>
    <row r="84" spans="1:21">
      <c r="A84" s="251">
        <v>81</v>
      </c>
      <c r="B84" s="250" t="s">
        <v>508</v>
      </c>
      <c r="C84" s="250" t="s">
        <v>509</v>
      </c>
      <c r="D84" s="251">
        <v>28</v>
      </c>
      <c r="E84" s="251">
        <v>4</v>
      </c>
      <c r="F84" s="253">
        <v>20</v>
      </c>
      <c r="P84" s="382"/>
      <c r="Q84" s="382"/>
      <c r="R84" s="382"/>
      <c r="S84" s="382"/>
      <c r="T84" s="382"/>
      <c r="U84" s="378"/>
    </row>
    <row r="85" spans="1:21">
      <c r="D85"/>
      <c r="E85"/>
      <c r="F85"/>
      <c r="U85" s="329"/>
    </row>
    <row r="86" spans="1:21">
      <c r="A86" s="319"/>
      <c r="B86" s="319"/>
      <c r="C86" s="319"/>
    </row>
    <row r="87" spans="1:21">
      <c r="A87" s="319"/>
      <c r="B87" s="319"/>
      <c r="C87" s="319"/>
    </row>
    <row r="88" spans="1:21">
      <c r="A88" s="319"/>
      <c r="B88" s="319"/>
      <c r="C88" s="319"/>
    </row>
    <row r="89" spans="1:21">
      <c r="A89" s="319"/>
      <c r="B89" s="319"/>
      <c r="C89" s="319"/>
    </row>
    <row r="90" spans="1:21">
      <c r="A90" s="319"/>
      <c r="B90" s="319"/>
      <c r="C90" s="319"/>
    </row>
    <row r="91" spans="1:21">
      <c r="A91" s="319"/>
      <c r="B91" s="319"/>
      <c r="C91" s="319"/>
    </row>
    <row r="92" spans="1:21">
      <c r="A92" s="319"/>
      <c r="B92" s="319"/>
      <c r="C92" s="319"/>
    </row>
    <row r="93" spans="1:21">
      <c r="A93" s="319"/>
      <c r="B93" s="319"/>
      <c r="C93" s="319"/>
    </row>
    <row r="94" spans="1:21">
      <c r="A94" s="319"/>
      <c r="B94" s="319"/>
      <c r="C94" s="319"/>
    </row>
    <row r="95" spans="1:21">
      <c r="A95" s="319"/>
      <c r="B95" s="319"/>
      <c r="C95" s="319"/>
    </row>
    <row r="96" spans="1:21">
      <c r="A96" s="319"/>
      <c r="B96" s="319"/>
      <c r="C96" s="319"/>
    </row>
    <row r="97" spans="1:15">
      <c r="A97" s="319"/>
      <c r="B97" s="319"/>
      <c r="C97" s="319"/>
    </row>
    <row r="98" spans="1:15">
      <c r="A98" s="319"/>
      <c r="B98" s="319"/>
      <c r="C98" s="319"/>
    </row>
    <row r="99" spans="1:15">
      <c r="A99" s="319"/>
      <c r="B99" s="319"/>
      <c r="C99" s="319"/>
    </row>
    <row r="100" spans="1:15">
      <c r="A100" s="319"/>
      <c r="B100" s="319"/>
      <c r="C100" s="319"/>
    </row>
    <row r="101" spans="1:15">
      <c r="A101" s="319"/>
      <c r="B101" s="319"/>
      <c r="C101" s="319"/>
    </row>
    <row r="102" spans="1:15">
      <c r="A102" s="319"/>
      <c r="B102" s="319"/>
      <c r="C102" s="319"/>
    </row>
    <row r="103" spans="1:15">
      <c r="A103" s="319"/>
      <c r="B103" s="319"/>
      <c r="C103" s="319"/>
    </row>
    <row r="104" spans="1:15">
      <c r="A104" s="319"/>
      <c r="B104" s="319"/>
      <c r="C104" s="319"/>
      <c r="O104" s="2"/>
    </row>
    <row r="105" spans="1:15">
      <c r="A105" s="319"/>
      <c r="B105" s="319"/>
      <c r="C105" s="319"/>
      <c r="O105" s="2"/>
    </row>
    <row r="106" spans="1:15">
      <c r="A106" s="319"/>
      <c r="B106" s="319"/>
      <c r="C106" s="319"/>
      <c r="O106" s="2"/>
    </row>
    <row r="107" spans="1:15">
      <c r="A107" s="319"/>
      <c r="B107" s="319"/>
      <c r="C107" s="319"/>
      <c r="O107" s="2"/>
    </row>
    <row r="108" spans="1:15">
      <c r="A108" s="319"/>
      <c r="B108" s="319"/>
      <c r="C108" s="319"/>
      <c r="O108" s="2"/>
    </row>
    <row r="109" spans="1:15">
      <c r="A109" s="319"/>
      <c r="B109" s="319"/>
      <c r="C109" s="319"/>
      <c r="O109" s="2"/>
    </row>
    <row r="110" spans="1:15">
      <c r="A110" s="319"/>
      <c r="B110" s="319"/>
      <c r="C110" s="319"/>
      <c r="O110" s="2"/>
    </row>
    <row r="111" spans="1:15">
      <c r="A111" s="319"/>
      <c r="B111" s="319"/>
      <c r="C111" s="319"/>
      <c r="O111" s="2"/>
    </row>
    <row r="112" spans="1:15">
      <c r="A112" s="319"/>
      <c r="B112" s="319"/>
      <c r="C112" s="319"/>
      <c r="O112" s="2"/>
    </row>
    <row r="113" spans="1:15">
      <c r="A113" s="319"/>
      <c r="B113" s="319"/>
      <c r="C113" s="319"/>
      <c r="O113" s="2"/>
    </row>
    <row r="114" spans="1:15">
      <c r="A114" s="319"/>
      <c r="B114" s="319"/>
      <c r="C114" s="319"/>
    </row>
    <row r="115" spans="1:15">
      <c r="A115" s="319"/>
      <c r="B115" s="319"/>
      <c r="C115" s="319"/>
    </row>
    <row r="116" spans="1:15">
      <c r="A116" s="319"/>
      <c r="B116" s="319"/>
      <c r="C116" s="319"/>
    </row>
    <row r="117" spans="1:15">
      <c r="A117" s="319"/>
      <c r="B117" s="319"/>
      <c r="C117" s="319"/>
    </row>
    <row r="118" spans="1:15">
      <c r="A118" s="319"/>
      <c r="B118" s="319"/>
      <c r="C118" s="319"/>
    </row>
    <row r="119" spans="1:15">
      <c r="A119" s="319"/>
      <c r="B119" s="319"/>
      <c r="C119" s="319"/>
    </row>
    <row r="120" spans="1:15">
      <c r="A120" s="319"/>
      <c r="B120" s="319"/>
      <c r="C120" s="319"/>
    </row>
    <row r="121" spans="1:15">
      <c r="A121" s="319"/>
      <c r="B121" s="319"/>
      <c r="C121" s="319"/>
    </row>
    <row r="122" spans="1:15">
      <c r="A122" s="319"/>
      <c r="B122" s="319"/>
      <c r="C122" s="319"/>
    </row>
    <row r="123" spans="1:15">
      <c r="A123" s="319"/>
      <c r="B123" s="319"/>
      <c r="C123" s="319"/>
    </row>
    <row r="124" spans="1:15">
      <c r="A124" s="319"/>
      <c r="B124" s="319"/>
      <c r="C124" s="319"/>
    </row>
    <row r="125" spans="1:15">
      <c r="A125" s="319"/>
      <c r="B125" s="319"/>
      <c r="C125" s="319"/>
    </row>
    <row r="126" spans="1:15">
      <c r="A126" s="319"/>
      <c r="B126" s="319"/>
      <c r="C126" s="319"/>
    </row>
    <row r="127" spans="1:15">
      <c r="A127" s="319"/>
      <c r="B127" s="319"/>
      <c r="C127" s="319"/>
    </row>
    <row r="128" spans="1:15">
      <c r="A128" s="319"/>
      <c r="B128" s="319"/>
      <c r="C128" s="319"/>
    </row>
    <row r="129" spans="1:3">
      <c r="A129" s="319"/>
      <c r="B129" s="319"/>
      <c r="C129" s="319"/>
    </row>
    <row r="130" spans="1:3">
      <c r="A130" s="319"/>
      <c r="B130" s="319"/>
      <c r="C130" s="319"/>
    </row>
    <row r="131" spans="1:3">
      <c r="A131" s="319"/>
      <c r="B131" s="319"/>
      <c r="C131" s="319"/>
    </row>
    <row r="132" spans="1:3">
      <c r="A132" s="319"/>
      <c r="B132" s="319"/>
      <c r="C132" s="319"/>
    </row>
    <row r="133" spans="1:3">
      <c r="A133" s="319"/>
      <c r="B133" s="319"/>
      <c r="C133" s="319"/>
    </row>
    <row r="134" spans="1:3">
      <c r="A134" s="319"/>
      <c r="B134" s="319"/>
      <c r="C134" s="319"/>
    </row>
    <row r="135" spans="1:3">
      <c r="A135" s="319"/>
      <c r="B135" s="319"/>
      <c r="C135" s="319"/>
    </row>
    <row r="136" spans="1:3">
      <c r="A136" s="319"/>
      <c r="B136" s="319"/>
      <c r="C136" s="319"/>
    </row>
    <row r="137" spans="1:3">
      <c r="A137" s="319"/>
      <c r="B137" s="319"/>
      <c r="C137" s="319"/>
    </row>
    <row r="138" spans="1:3">
      <c r="A138" s="319"/>
      <c r="B138" s="319"/>
      <c r="C138" s="319"/>
    </row>
    <row r="139" spans="1:3">
      <c r="A139" s="319"/>
      <c r="B139" s="319"/>
      <c r="C139" s="319"/>
    </row>
    <row r="140" spans="1:3">
      <c r="A140" s="319"/>
      <c r="B140" s="319"/>
      <c r="C140" s="319"/>
    </row>
    <row r="141" spans="1:3">
      <c r="A141" s="319"/>
      <c r="B141" s="319"/>
      <c r="C141" s="319"/>
    </row>
    <row r="142" spans="1:3">
      <c r="A142" s="319"/>
      <c r="B142" s="319"/>
      <c r="C142" s="319"/>
    </row>
    <row r="143" spans="1:3">
      <c r="A143" s="319"/>
      <c r="B143" s="319"/>
      <c r="C143" s="319"/>
    </row>
    <row r="144" spans="1:3">
      <c r="A144" s="319"/>
      <c r="B144" s="319"/>
      <c r="C144" s="319"/>
    </row>
    <row r="145" spans="1:3">
      <c r="A145" s="319"/>
      <c r="B145" s="319"/>
      <c r="C145" s="319"/>
    </row>
    <row r="146" spans="1:3">
      <c r="A146" s="319"/>
      <c r="B146" s="319"/>
      <c r="C146" s="319"/>
    </row>
    <row r="147" spans="1:3">
      <c r="A147" s="319"/>
      <c r="B147" s="319"/>
      <c r="C147" s="319"/>
    </row>
    <row r="148" spans="1:3">
      <c r="A148" s="319"/>
      <c r="B148" s="319"/>
      <c r="C148" s="319"/>
    </row>
    <row r="149" spans="1:3">
      <c r="A149" s="319"/>
      <c r="B149" s="319"/>
      <c r="C149" s="319"/>
    </row>
    <row r="150" spans="1:3">
      <c r="A150" s="319"/>
      <c r="B150" s="319"/>
      <c r="C150" s="319"/>
    </row>
    <row r="151" spans="1:3">
      <c r="A151" s="319"/>
      <c r="B151" s="319"/>
      <c r="C151" s="319"/>
    </row>
    <row r="152" spans="1:3">
      <c r="A152" s="319"/>
      <c r="B152" s="319"/>
      <c r="C152" s="319"/>
    </row>
    <row r="153" spans="1:3">
      <c r="A153" s="319"/>
      <c r="B153" s="319"/>
      <c r="C153" s="319"/>
    </row>
    <row r="154" spans="1:3">
      <c r="A154" s="319"/>
      <c r="B154" s="319"/>
      <c r="C154" s="319"/>
    </row>
    <row r="155" spans="1:3">
      <c r="A155" s="319"/>
      <c r="B155" s="319"/>
      <c r="C155" s="319"/>
    </row>
    <row r="156" spans="1:3">
      <c r="A156" s="319"/>
      <c r="B156" s="319"/>
      <c r="C156" s="319"/>
    </row>
    <row r="157" spans="1:3">
      <c r="A157" s="319"/>
      <c r="B157" s="319"/>
      <c r="C157" s="319"/>
    </row>
    <row r="158" spans="1:3">
      <c r="A158" s="319"/>
      <c r="B158" s="319"/>
      <c r="C158" s="319"/>
    </row>
    <row r="159" spans="1:3">
      <c r="A159" s="319"/>
      <c r="B159" s="319"/>
      <c r="C159" s="319"/>
    </row>
    <row r="160" spans="1:3">
      <c r="A160" s="319"/>
      <c r="B160" s="319"/>
      <c r="C160" s="319"/>
    </row>
    <row r="161" spans="1:3">
      <c r="A161" s="319"/>
      <c r="B161" s="319"/>
      <c r="C161" s="319"/>
    </row>
    <row r="162" spans="1:3">
      <c r="A162" s="319"/>
      <c r="B162" s="319"/>
      <c r="C162" s="319"/>
    </row>
    <row r="163" spans="1:3">
      <c r="A163" s="319"/>
      <c r="B163" s="319"/>
      <c r="C163" s="319"/>
    </row>
    <row r="164" spans="1:3">
      <c r="A164" s="319"/>
      <c r="B164" s="319"/>
      <c r="C164" s="319"/>
    </row>
    <row r="165" spans="1:3">
      <c r="A165" s="319"/>
      <c r="B165" s="319"/>
      <c r="C165" s="319"/>
    </row>
    <row r="166" spans="1:3">
      <c r="A166" s="319"/>
      <c r="B166" s="319"/>
      <c r="C166" s="319"/>
    </row>
    <row r="167" spans="1:3">
      <c r="A167" s="319"/>
      <c r="B167" s="319"/>
      <c r="C167" s="319"/>
    </row>
    <row r="168" spans="1:3">
      <c r="A168" s="319"/>
      <c r="B168" s="319"/>
      <c r="C168" s="319"/>
    </row>
    <row r="169" spans="1:3">
      <c r="A169" s="319"/>
      <c r="B169" s="319"/>
      <c r="C169" s="319"/>
    </row>
    <row r="170" spans="1:3">
      <c r="A170" s="319"/>
      <c r="B170" s="319"/>
      <c r="C170" s="319"/>
    </row>
    <row r="171" spans="1:3">
      <c r="A171" s="319"/>
      <c r="B171" s="319"/>
      <c r="C171" s="319"/>
    </row>
    <row r="172" spans="1:3">
      <c r="A172" s="319"/>
      <c r="B172" s="319"/>
      <c r="C172" s="319"/>
    </row>
    <row r="173" spans="1:3">
      <c r="A173" s="319"/>
      <c r="B173" s="319"/>
      <c r="C173" s="319"/>
    </row>
    <row r="174" spans="1:3">
      <c r="A174" s="319"/>
      <c r="B174" s="319"/>
      <c r="C174" s="319"/>
    </row>
    <row r="175" spans="1:3">
      <c r="A175" s="319"/>
      <c r="B175" s="319"/>
      <c r="C175" s="319"/>
    </row>
    <row r="176" spans="1:3">
      <c r="A176" s="319"/>
      <c r="B176" s="319"/>
      <c r="C176" s="319"/>
    </row>
    <row r="177" spans="1:3">
      <c r="A177" s="319"/>
      <c r="B177" s="319"/>
      <c r="C177" s="319"/>
    </row>
    <row r="178" spans="1:3">
      <c r="A178" s="319"/>
      <c r="B178" s="319"/>
      <c r="C178" s="319"/>
    </row>
    <row r="179" spans="1:3">
      <c r="A179" s="319"/>
      <c r="B179" s="319"/>
      <c r="C179" s="319"/>
    </row>
    <row r="180" spans="1:3">
      <c r="A180" s="319"/>
      <c r="B180" s="319"/>
      <c r="C180" s="319"/>
    </row>
    <row r="181" spans="1:3">
      <c r="A181" s="319"/>
      <c r="B181" s="319"/>
      <c r="C181" s="319"/>
    </row>
    <row r="182" spans="1:3">
      <c r="A182" s="319"/>
      <c r="B182" s="319"/>
      <c r="C182" s="319"/>
    </row>
    <row r="183" spans="1:3">
      <c r="A183" s="319"/>
      <c r="B183" s="319"/>
      <c r="C183" s="319"/>
    </row>
    <row r="184" spans="1:3">
      <c r="A184" s="319"/>
      <c r="B184" s="319"/>
      <c r="C184" s="319"/>
    </row>
    <row r="185" spans="1:3">
      <c r="A185" s="319"/>
      <c r="B185" s="319"/>
      <c r="C185" s="319"/>
    </row>
    <row r="186" spans="1:3">
      <c r="A186" s="319"/>
      <c r="B186" s="319"/>
      <c r="C186" s="319"/>
    </row>
    <row r="187" spans="1:3">
      <c r="A187" s="319"/>
      <c r="B187" s="319"/>
      <c r="C187" s="319"/>
    </row>
    <row r="188" spans="1:3">
      <c r="A188" s="319"/>
      <c r="B188" s="319"/>
      <c r="C188" s="319"/>
    </row>
    <row r="189" spans="1:3">
      <c r="A189" s="319"/>
      <c r="B189" s="319"/>
      <c r="C189" s="319"/>
    </row>
    <row r="190" spans="1:3">
      <c r="A190" s="319"/>
      <c r="B190" s="319"/>
      <c r="C190" s="319"/>
    </row>
    <row r="191" spans="1:3">
      <c r="A191" s="319"/>
      <c r="B191" s="319"/>
      <c r="C191" s="319"/>
    </row>
    <row r="192" spans="1:3">
      <c r="A192" s="319"/>
      <c r="B192" s="319"/>
      <c r="C192" s="319"/>
    </row>
    <row r="193" spans="1:3">
      <c r="A193" s="319"/>
      <c r="B193" s="319"/>
      <c r="C193" s="319"/>
    </row>
    <row r="194" spans="1:3">
      <c r="A194" s="319"/>
      <c r="B194" s="319"/>
      <c r="C194" s="319"/>
    </row>
    <row r="195" spans="1:3">
      <c r="A195" s="319"/>
      <c r="B195" s="319"/>
      <c r="C195" s="319"/>
    </row>
    <row r="196" spans="1:3">
      <c r="A196" s="319"/>
      <c r="B196" s="319"/>
      <c r="C196" s="319"/>
    </row>
    <row r="197" spans="1:3">
      <c r="A197" s="319"/>
      <c r="B197" s="319"/>
      <c r="C197" s="319"/>
    </row>
    <row r="198" spans="1:3">
      <c r="A198" s="319"/>
      <c r="B198" s="319"/>
      <c r="C198" s="319"/>
    </row>
    <row r="199" spans="1:3">
      <c r="A199" s="319"/>
      <c r="B199" s="319"/>
      <c r="C199" s="319"/>
    </row>
    <row r="200" spans="1:3">
      <c r="A200" s="319"/>
      <c r="B200" s="319"/>
      <c r="C200" s="319"/>
    </row>
    <row r="201" spans="1:3">
      <c r="A201" s="319"/>
      <c r="B201" s="319"/>
      <c r="C201" s="319"/>
    </row>
    <row r="202" spans="1:3">
      <c r="A202" s="319"/>
      <c r="B202" s="319"/>
      <c r="C202" s="319"/>
    </row>
    <row r="203" spans="1:3">
      <c r="A203" s="319"/>
      <c r="B203" s="319"/>
      <c r="C203" s="319"/>
    </row>
    <row r="204" spans="1:3">
      <c r="A204" s="319"/>
      <c r="B204" s="319"/>
      <c r="C204" s="319"/>
    </row>
    <row r="205" spans="1:3">
      <c r="A205" s="319"/>
      <c r="B205" s="319"/>
      <c r="C205" s="319"/>
    </row>
    <row r="206" spans="1:3">
      <c r="A206" s="319"/>
      <c r="B206" s="319"/>
      <c r="C206" s="319"/>
    </row>
    <row r="207" spans="1:3">
      <c r="A207" s="319"/>
      <c r="B207" s="319"/>
      <c r="C207" s="319"/>
    </row>
    <row r="208" spans="1:3">
      <c r="A208" s="319"/>
      <c r="B208" s="319"/>
      <c r="C208" s="319"/>
    </row>
    <row r="209" spans="1:3">
      <c r="A209" s="319"/>
      <c r="B209" s="319"/>
      <c r="C209" s="319"/>
    </row>
    <row r="210" spans="1:3">
      <c r="A210" s="319"/>
      <c r="B210" s="319"/>
      <c r="C210" s="319"/>
    </row>
    <row r="211" spans="1:3">
      <c r="A211" s="319"/>
      <c r="B211" s="319"/>
      <c r="C211" s="319"/>
    </row>
    <row r="212" spans="1:3">
      <c r="A212" s="319"/>
      <c r="B212" s="319"/>
      <c r="C212" s="319"/>
    </row>
    <row r="213" spans="1:3">
      <c r="A213" s="319"/>
      <c r="B213" s="319"/>
      <c r="C213" s="319"/>
    </row>
    <row r="214" spans="1:3">
      <c r="A214" s="319"/>
      <c r="B214" s="319"/>
      <c r="C214" s="319"/>
    </row>
    <row r="215" spans="1:3">
      <c r="A215" s="319"/>
      <c r="B215" s="319"/>
      <c r="C215" s="319"/>
    </row>
    <row r="216" spans="1:3">
      <c r="A216" s="319"/>
      <c r="B216" s="319"/>
      <c r="C216" s="319"/>
    </row>
    <row r="217" spans="1:3">
      <c r="A217" s="319"/>
      <c r="B217" s="319"/>
      <c r="C217" s="319"/>
    </row>
    <row r="218" spans="1:3">
      <c r="A218" s="319"/>
      <c r="B218" s="319"/>
      <c r="C218" s="319"/>
    </row>
    <row r="219" spans="1:3">
      <c r="A219" s="319"/>
      <c r="B219" s="319"/>
      <c r="C219" s="319"/>
    </row>
    <row r="220" spans="1:3">
      <c r="A220" s="319"/>
      <c r="B220" s="319"/>
      <c r="C220" s="319"/>
    </row>
    <row r="221" spans="1:3">
      <c r="A221" s="319"/>
      <c r="B221" s="319"/>
      <c r="C221" s="319"/>
    </row>
    <row r="222" spans="1:3">
      <c r="A222" s="319"/>
      <c r="B222" s="319"/>
      <c r="C222" s="319"/>
    </row>
    <row r="223" spans="1:3">
      <c r="A223" s="319"/>
      <c r="B223" s="319"/>
      <c r="C223" s="319"/>
    </row>
    <row r="224" spans="1:3">
      <c r="A224" s="319"/>
      <c r="B224" s="319"/>
      <c r="C224" s="319"/>
    </row>
    <row r="225" spans="1:3">
      <c r="A225" s="319"/>
      <c r="B225" s="319"/>
      <c r="C225" s="319"/>
    </row>
    <row r="226" spans="1:3">
      <c r="A226" s="319"/>
      <c r="B226" s="319"/>
      <c r="C226" s="319"/>
    </row>
    <row r="227" spans="1:3">
      <c r="A227" s="319"/>
      <c r="B227" s="319"/>
      <c r="C227" s="319"/>
    </row>
    <row r="228" spans="1:3">
      <c r="A228" s="319"/>
      <c r="B228" s="319"/>
      <c r="C228" s="319"/>
    </row>
    <row r="229" spans="1:3">
      <c r="A229" s="319"/>
      <c r="B229" s="319"/>
      <c r="C229" s="319"/>
    </row>
    <row r="230" spans="1:3">
      <c r="A230" s="319"/>
      <c r="B230" s="319"/>
      <c r="C230" s="319"/>
    </row>
    <row r="231" spans="1:3">
      <c r="A231" s="319"/>
      <c r="B231" s="319"/>
      <c r="C231" s="319"/>
    </row>
  </sheetData>
  <mergeCells count="8">
    <mergeCell ref="W2:AA2"/>
    <mergeCell ref="W22:AA22"/>
    <mergeCell ref="W29:Y29"/>
    <mergeCell ref="A1:E1"/>
    <mergeCell ref="H2:L2"/>
    <mergeCell ref="H22:L22"/>
    <mergeCell ref="H30:J30"/>
    <mergeCell ref="P1:T1"/>
  </mergeCells>
  <conditionalFormatting sqref="E4:E84">
    <cfRule type="iconSet" priority="4">
      <iconSet iconSet="3TrafficLights2">
        <cfvo type="percent" val="0"/>
        <cfvo type="percent" val="25"/>
        <cfvo type="percent" val="75"/>
      </iconSet>
    </cfRule>
    <cfRule type="top10" dxfId="3" priority="5" stopIfTrue="1" rank="16"/>
  </conditionalFormatting>
  <conditionalFormatting sqref="D4:D84">
    <cfRule type="top10" dxfId="2" priority="6" stopIfTrue="1" rank="16"/>
  </conditionalFormatting>
  <conditionalFormatting sqref="Z4:AA19 T4:T75">
    <cfRule type="iconSet" priority="2">
      <iconSet iconSet="3TrafficLights2">
        <cfvo type="percent" val="0"/>
        <cfvo type="percent" val="25"/>
        <cfvo type="percent" val="75"/>
      </iconSet>
    </cfRule>
    <cfRule type="top10" dxfId="1" priority="3" stopIfTrue="1" rank="16"/>
  </conditionalFormatting>
  <conditionalFormatting sqref="S4:S75">
    <cfRule type="top10" dxfId="0" priority="1" stopIfTrue="1" rank="6"/>
  </conditionalFormatting>
  <pageMargins left="0.75" right="0.75" top="1" bottom="1" header="0.5" footer="0.5"/>
  <pageSetup orientation="portrait" horizontalDpi="4294967292" verticalDpi="4294967292"/>
  <tableParts count="2">
    <tablePart r:id="rId1"/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zoomScale="80" zoomScaleNormal="80" zoomScalePageLayoutView="80" workbookViewId="0">
      <selection activeCell="M4" sqref="M4:M26"/>
    </sheetView>
  </sheetViews>
  <sheetFormatPr baseColWidth="10" defaultColWidth="8.83203125" defaultRowHeight="15" x14ac:dyDescent="0"/>
  <cols>
    <col min="1" max="1" width="19.5" customWidth="1"/>
    <col min="5" max="5" width="17.1640625" customWidth="1"/>
    <col min="10" max="10" width="4" customWidth="1"/>
    <col min="11" max="11" width="10.1640625" customWidth="1"/>
    <col min="12" max="12" width="18.5" customWidth="1"/>
    <col min="13" max="13" width="10.6640625" customWidth="1"/>
    <col min="14" max="14" width="13.1640625" customWidth="1"/>
    <col min="15" max="15" width="17" customWidth="1"/>
    <col min="16" max="16" width="11.5" style="26" customWidth="1"/>
  </cols>
  <sheetData>
    <row r="1" spans="1:18" ht="21">
      <c r="A1" s="390" t="s">
        <v>736</v>
      </c>
      <c r="P1" s="391"/>
      <c r="Q1" s="392"/>
      <c r="R1" s="392"/>
    </row>
    <row r="2" spans="1:18" ht="16" thickBot="1">
      <c r="P2" s="391"/>
      <c r="Q2" s="392"/>
      <c r="R2" s="392"/>
    </row>
    <row r="3" spans="1:18" ht="19" thickBot="1">
      <c r="A3" s="393" t="s">
        <v>737</v>
      </c>
      <c r="B3" s="394"/>
      <c r="C3" s="395"/>
      <c r="E3" s="396" t="s">
        <v>738</v>
      </c>
      <c r="F3" s="397"/>
      <c r="G3" s="397"/>
      <c r="H3" s="398"/>
      <c r="I3" s="399" t="s">
        <v>4</v>
      </c>
      <c r="J3" s="400"/>
      <c r="K3" s="401" t="s">
        <v>23</v>
      </c>
      <c r="L3" s="402" t="s">
        <v>64</v>
      </c>
      <c r="M3" s="401" t="s">
        <v>152</v>
      </c>
      <c r="N3" s="392"/>
      <c r="R3" s="392"/>
    </row>
    <row r="4" spans="1:18">
      <c r="A4" s="403"/>
      <c r="B4" s="404"/>
      <c r="C4" s="405"/>
      <c r="E4" s="406"/>
      <c r="F4" s="407"/>
      <c r="G4" s="407"/>
      <c r="H4" s="408"/>
      <c r="I4" s="62"/>
      <c r="J4" s="409"/>
      <c r="K4" s="410">
        <v>1</v>
      </c>
      <c r="L4" s="411" t="s">
        <v>29</v>
      </c>
      <c r="M4" s="132">
        <v>50</v>
      </c>
      <c r="N4" s="392"/>
      <c r="R4" s="392"/>
    </row>
    <row r="5" spans="1:18">
      <c r="A5" s="412" t="s">
        <v>739</v>
      </c>
      <c r="B5" s="413" t="s">
        <v>2</v>
      </c>
      <c r="C5" s="414" t="s">
        <v>3</v>
      </c>
      <c r="E5" s="415" t="s">
        <v>739</v>
      </c>
      <c r="F5" s="416" t="s">
        <v>2</v>
      </c>
      <c r="G5" s="416" t="s">
        <v>3</v>
      </c>
      <c r="H5" s="414" t="s">
        <v>740</v>
      </c>
      <c r="I5" s="417"/>
      <c r="J5" s="409"/>
      <c r="K5" s="418">
        <v>2</v>
      </c>
      <c r="L5" s="419" t="s">
        <v>5</v>
      </c>
      <c r="M5" s="105">
        <v>47</v>
      </c>
      <c r="N5" s="420"/>
      <c r="R5" s="420"/>
    </row>
    <row r="6" spans="1:18">
      <c r="A6" s="421" t="s">
        <v>29</v>
      </c>
      <c r="B6" s="422">
        <v>69</v>
      </c>
      <c r="C6" s="423">
        <v>99</v>
      </c>
      <c r="E6" s="424" t="s">
        <v>29</v>
      </c>
      <c r="F6" s="425">
        <v>51</v>
      </c>
      <c r="G6" s="425">
        <v>87</v>
      </c>
      <c r="H6" s="426">
        <v>9</v>
      </c>
      <c r="I6" s="391" t="s">
        <v>83</v>
      </c>
      <c r="J6" s="427"/>
      <c r="K6" s="418">
        <v>3</v>
      </c>
      <c r="L6" s="419" t="s">
        <v>65</v>
      </c>
      <c r="M6" s="105">
        <v>45</v>
      </c>
      <c r="N6" s="392"/>
      <c r="R6" s="392"/>
    </row>
    <row r="7" spans="1:18">
      <c r="A7" s="421" t="s">
        <v>5</v>
      </c>
      <c r="B7" s="422">
        <v>66</v>
      </c>
      <c r="C7" s="423">
        <v>85</v>
      </c>
      <c r="E7" s="424" t="s">
        <v>65</v>
      </c>
      <c r="F7" s="425">
        <v>47</v>
      </c>
      <c r="G7" s="425">
        <v>76</v>
      </c>
      <c r="H7" s="426">
        <v>9</v>
      </c>
      <c r="I7" s="391" t="s">
        <v>81</v>
      </c>
      <c r="J7" s="427"/>
      <c r="K7" s="418">
        <v>4</v>
      </c>
      <c r="L7" s="419" t="s">
        <v>84</v>
      </c>
      <c r="M7" s="105">
        <v>43</v>
      </c>
      <c r="N7" s="392"/>
      <c r="R7" s="392"/>
    </row>
    <row r="8" spans="1:18">
      <c r="A8" s="421" t="s">
        <v>84</v>
      </c>
      <c r="B8" s="422">
        <v>58</v>
      </c>
      <c r="C8" s="423">
        <v>77</v>
      </c>
      <c r="E8" s="424" t="s">
        <v>5</v>
      </c>
      <c r="F8" s="425">
        <v>46</v>
      </c>
      <c r="G8" s="425">
        <v>73</v>
      </c>
      <c r="H8" s="426">
        <v>9</v>
      </c>
      <c r="I8" s="391" t="s">
        <v>80</v>
      </c>
      <c r="J8" s="427"/>
      <c r="K8" s="418">
        <v>5</v>
      </c>
      <c r="L8" s="419" t="s">
        <v>9</v>
      </c>
      <c r="M8" s="105">
        <v>41</v>
      </c>
      <c r="N8" s="392"/>
      <c r="R8" s="392"/>
    </row>
    <row r="9" spans="1:18">
      <c r="A9" s="421" t="s">
        <v>65</v>
      </c>
      <c r="B9" s="422">
        <v>57</v>
      </c>
      <c r="C9" s="423">
        <v>75</v>
      </c>
      <c r="E9" s="424" t="s">
        <v>84</v>
      </c>
      <c r="F9" s="425">
        <v>42</v>
      </c>
      <c r="G9" s="425">
        <v>59</v>
      </c>
      <c r="H9" s="426">
        <v>9</v>
      </c>
      <c r="I9" s="391" t="s">
        <v>82</v>
      </c>
      <c r="J9" s="427"/>
      <c r="K9" s="418">
        <v>6</v>
      </c>
      <c r="L9" s="419" t="s">
        <v>41</v>
      </c>
      <c r="M9" s="105">
        <v>40</v>
      </c>
      <c r="N9" s="392"/>
      <c r="R9" s="392"/>
    </row>
    <row r="10" spans="1:18">
      <c r="A10" s="421" t="s">
        <v>14</v>
      </c>
      <c r="B10" s="422">
        <v>52</v>
      </c>
      <c r="C10" s="428">
        <v>79</v>
      </c>
      <c r="E10" s="424" t="s">
        <v>9</v>
      </c>
      <c r="F10" s="425">
        <v>40</v>
      </c>
      <c r="G10" s="425">
        <v>69</v>
      </c>
      <c r="H10" s="426">
        <v>9</v>
      </c>
      <c r="I10" s="391"/>
      <c r="J10" s="427"/>
      <c r="K10" s="418">
        <v>7</v>
      </c>
      <c r="L10" s="419" t="s">
        <v>6</v>
      </c>
      <c r="M10" s="105">
        <v>39</v>
      </c>
      <c r="N10" s="392"/>
      <c r="R10" s="392"/>
    </row>
    <row r="11" spans="1:18">
      <c r="A11" s="421" t="s">
        <v>741</v>
      </c>
      <c r="B11" s="422">
        <v>52</v>
      </c>
      <c r="C11" s="423">
        <v>67</v>
      </c>
      <c r="E11" s="424" t="s">
        <v>41</v>
      </c>
      <c r="F11" s="429">
        <v>33</v>
      </c>
      <c r="G11" s="429">
        <v>57</v>
      </c>
      <c r="H11" s="426">
        <v>9</v>
      </c>
      <c r="I11" s="391"/>
      <c r="J11" s="427"/>
      <c r="K11" s="418">
        <v>8</v>
      </c>
      <c r="L11" s="419" t="s">
        <v>14</v>
      </c>
      <c r="M11" s="105">
        <v>38</v>
      </c>
      <c r="N11" s="392"/>
      <c r="R11" s="392"/>
    </row>
    <row r="12" spans="1:18">
      <c r="A12" s="421" t="s">
        <v>6</v>
      </c>
      <c r="B12" s="422">
        <v>48</v>
      </c>
      <c r="C12" s="423">
        <v>52</v>
      </c>
      <c r="E12" s="424" t="s">
        <v>6</v>
      </c>
      <c r="F12" s="425">
        <v>32</v>
      </c>
      <c r="G12" s="425">
        <v>48</v>
      </c>
      <c r="H12" s="426">
        <v>9</v>
      </c>
      <c r="I12" s="391"/>
      <c r="J12" s="427"/>
      <c r="K12" s="418">
        <v>9</v>
      </c>
      <c r="L12" s="419" t="s">
        <v>741</v>
      </c>
      <c r="M12" s="105">
        <v>37</v>
      </c>
      <c r="N12" s="62"/>
      <c r="R12" s="62"/>
    </row>
    <row r="13" spans="1:18">
      <c r="A13" s="421" t="s">
        <v>9</v>
      </c>
      <c r="B13" s="422">
        <v>46</v>
      </c>
      <c r="C13" s="423">
        <v>67</v>
      </c>
      <c r="E13" s="424" t="s">
        <v>14</v>
      </c>
      <c r="F13" s="425">
        <v>28</v>
      </c>
      <c r="G13" s="425">
        <v>53</v>
      </c>
      <c r="H13" s="426">
        <v>9</v>
      </c>
      <c r="I13" s="391"/>
      <c r="J13" s="427"/>
      <c r="K13" s="418">
        <v>10</v>
      </c>
      <c r="L13" s="419" t="s">
        <v>19</v>
      </c>
      <c r="M13" s="105">
        <v>36</v>
      </c>
      <c r="N13" s="62"/>
      <c r="R13" s="62"/>
    </row>
    <row r="14" spans="1:18">
      <c r="A14" s="421" t="s">
        <v>19</v>
      </c>
      <c r="B14" s="422">
        <v>46</v>
      </c>
      <c r="C14" s="423">
        <v>47</v>
      </c>
      <c r="E14" s="424" t="s">
        <v>741</v>
      </c>
      <c r="F14" s="425">
        <v>24</v>
      </c>
      <c r="G14" s="425">
        <v>49</v>
      </c>
      <c r="H14" s="426">
        <v>9</v>
      </c>
      <c r="I14" s="391"/>
      <c r="J14" s="427"/>
      <c r="K14" s="418">
        <v>11</v>
      </c>
      <c r="L14" s="419" t="s">
        <v>119</v>
      </c>
      <c r="M14" s="105">
        <v>37</v>
      </c>
      <c r="N14" s="62" t="s">
        <v>742</v>
      </c>
      <c r="R14" s="62"/>
    </row>
    <row r="15" spans="1:18">
      <c r="A15" s="421" t="s">
        <v>41</v>
      </c>
      <c r="B15" s="422">
        <v>44</v>
      </c>
      <c r="C15" s="423">
        <v>54</v>
      </c>
      <c r="E15" s="424" t="s">
        <v>19</v>
      </c>
      <c r="F15" s="425">
        <v>17</v>
      </c>
      <c r="G15" s="425">
        <v>50</v>
      </c>
      <c r="H15" s="426">
        <v>9</v>
      </c>
      <c r="I15" s="391"/>
      <c r="J15" s="427"/>
      <c r="K15" s="418">
        <v>12</v>
      </c>
      <c r="L15" s="419" t="s">
        <v>21</v>
      </c>
      <c r="M15" s="105">
        <v>35</v>
      </c>
      <c r="N15" s="62" t="s">
        <v>743</v>
      </c>
      <c r="R15" s="62"/>
    </row>
    <row r="16" spans="1:18" ht="16" thickBot="1">
      <c r="A16" s="421" t="s">
        <v>20</v>
      </c>
      <c r="B16" s="422">
        <v>43</v>
      </c>
      <c r="C16" s="423">
        <v>62</v>
      </c>
      <c r="E16" s="430"/>
      <c r="F16" s="431"/>
      <c r="G16" s="431"/>
      <c r="H16" s="432"/>
      <c r="I16" s="392"/>
      <c r="J16" s="427"/>
      <c r="K16" s="418">
        <v>13</v>
      </c>
      <c r="L16" s="419" t="s">
        <v>37</v>
      </c>
      <c r="M16" s="105">
        <v>33</v>
      </c>
      <c r="N16" s="62"/>
      <c r="R16" s="62"/>
    </row>
    <row r="17" spans="1:18">
      <c r="A17" s="421" t="s">
        <v>119</v>
      </c>
      <c r="B17" s="422">
        <v>42</v>
      </c>
      <c r="C17" s="423">
        <v>70</v>
      </c>
      <c r="K17" s="418">
        <v>14</v>
      </c>
      <c r="L17" s="419" t="s">
        <v>57</v>
      </c>
      <c r="M17" s="105">
        <v>32</v>
      </c>
      <c r="N17" s="62"/>
      <c r="R17" s="62"/>
    </row>
    <row r="18" spans="1:18" ht="16" thickBot="1">
      <c r="A18" s="421" t="s">
        <v>22</v>
      </c>
      <c r="B18" s="422">
        <v>42</v>
      </c>
      <c r="C18" s="423">
        <v>49</v>
      </c>
      <c r="K18" s="418">
        <v>15</v>
      </c>
      <c r="L18" s="425" t="s">
        <v>744</v>
      </c>
      <c r="M18" s="105">
        <v>31</v>
      </c>
      <c r="N18" s="62"/>
      <c r="R18" s="62"/>
    </row>
    <row r="19" spans="1:18" ht="19" thickBot="1">
      <c r="A19" s="421" t="s">
        <v>745</v>
      </c>
      <c r="B19" s="422">
        <v>40</v>
      </c>
      <c r="C19" s="423">
        <v>39</v>
      </c>
      <c r="E19" s="396" t="s">
        <v>746</v>
      </c>
      <c r="F19" s="433"/>
      <c r="G19" s="433"/>
      <c r="H19" s="434"/>
      <c r="I19" s="391"/>
      <c r="K19" s="418">
        <v>16</v>
      </c>
      <c r="L19" s="425" t="s">
        <v>20</v>
      </c>
      <c r="M19" s="105">
        <v>30</v>
      </c>
      <c r="N19" s="62"/>
      <c r="R19" s="62"/>
    </row>
    <row r="20" spans="1:18">
      <c r="A20" s="421" t="s">
        <v>747</v>
      </c>
      <c r="B20" s="422">
        <v>38</v>
      </c>
      <c r="C20" s="423">
        <v>51</v>
      </c>
      <c r="E20" s="435"/>
      <c r="F20" s="132"/>
      <c r="G20" s="132"/>
      <c r="H20" s="436"/>
      <c r="I20" s="63"/>
      <c r="K20" s="418">
        <v>17</v>
      </c>
      <c r="L20" s="425" t="s">
        <v>747</v>
      </c>
      <c r="M20" s="105">
        <v>29</v>
      </c>
      <c r="N20" s="62"/>
      <c r="R20" s="62"/>
    </row>
    <row r="21" spans="1:18">
      <c r="A21" s="421" t="s">
        <v>744</v>
      </c>
      <c r="B21" s="422">
        <v>34</v>
      </c>
      <c r="C21" s="423">
        <v>26</v>
      </c>
      <c r="E21" s="415" t="s">
        <v>739</v>
      </c>
      <c r="F21" s="416" t="s">
        <v>2</v>
      </c>
      <c r="G21" s="416" t="s">
        <v>3</v>
      </c>
      <c r="H21" s="414" t="s">
        <v>740</v>
      </c>
      <c r="I21" s="417"/>
      <c r="K21" s="418">
        <v>18</v>
      </c>
      <c r="L21" s="425" t="s">
        <v>22</v>
      </c>
      <c r="M21" s="105">
        <v>28</v>
      </c>
      <c r="N21" s="62"/>
      <c r="R21" s="62"/>
    </row>
    <row r="22" spans="1:18">
      <c r="A22" s="421" t="s">
        <v>57</v>
      </c>
      <c r="B22" s="422">
        <v>32</v>
      </c>
      <c r="C22" s="423">
        <v>52</v>
      </c>
      <c r="E22" s="424" t="s">
        <v>21</v>
      </c>
      <c r="F22" s="425">
        <v>55</v>
      </c>
      <c r="G22" s="425">
        <v>56</v>
      </c>
      <c r="H22" s="426">
        <v>10</v>
      </c>
      <c r="I22" s="391" t="s">
        <v>80</v>
      </c>
      <c r="K22" s="418">
        <v>19</v>
      </c>
      <c r="L22" s="425" t="s">
        <v>745</v>
      </c>
      <c r="M22" s="105">
        <v>27</v>
      </c>
      <c r="N22" s="62"/>
      <c r="R22" s="62"/>
    </row>
    <row r="23" spans="1:18">
      <c r="A23" s="421" t="s">
        <v>21</v>
      </c>
      <c r="B23" s="422">
        <v>31</v>
      </c>
      <c r="C23" s="423">
        <v>58</v>
      </c>
      <c r="E23" s="424" t="s">
        <v>57</v>
      </c>
      <c r="F23" s="425">
        <v>53</v>
      </c>
      <c r="G23" s="425">
        <v>65</v>
      </c>
      <c r="H23" s="426">
        <v>10</v>
      </c>
      <c r="I23" s="391" t="s">
        <v>82</v>
      </c>
      <c r="K23" s="418">
        <v>20</v>
      </c>
      <c r="L23" s="425" t="s">
        <v>748</v>
      </c>
      <c r="M23" s="105">
        <v>26</v>
      </c>
      <c r="N23" s="62"/>
      <c r="R23" s="62"/>
    </row>
    <row r="24" spans="1:18">
      <c r="A24" s="421" t="s">
        <v>37</v>
      </c>
      <c r="B24" s="422">
        <v>28</v>
      </c>
      <c r="C24" s="423">
        <v>44</v>
      </c>
      <c r="E24" s="424" t="s">
        <v>119</v>
      </c>
      <c r="F24" s="425">
        <v>48</v>
      </c>
      <c r="G24" s="425">
        <v>55</v>
      </c>
      <c r="H24" s="426">
        <v>10</v>
      </c>
      <c r="I24" s="391" t="s">
        <v>83</v>
      </c>
      <c r="K24" s="418">
        <v>21</v>
      </c>
      <c r="L24" s="425" t="s">
        <v>749</v>
      </c>
      <c r="M24" s="105">
        <v>25</v>
      </c>
      <c r="N24" s="62"/>
      <c r="R24" s="62"/>
    </row>
    <row r="25" spans="1:18">
      <c r="A25" s="421" t="s">
        <v>750</v>
      </c>
      <c r="B25" s="422">
        <v>18</v>
      </c>
      <c r="C25" s="423">
        <v>36</v>
      </c>
      <c r="E25" s="424" t="s">
        <v>37</v>
      </c>
      <c r="F25" s="425">
        <v>42</v>
      </c>
      <c r="G25" s="425">
        <v>55</v>
      </c>
      <c r="H25" s="426">
        <v>10</v>
      </c>
      <c r="I25" s="391" t="s">
        <v>81</v>
      </c>
      <c r="K25" s="105">
        <v>22</v>
      </c>
      <c r="L25" s="106" t="s">
        <v>750</v>
      </c>
      <c r="M25" s="105">
        <v>24</v>
      </c>
    </row>
    <row r="26" spans="1:18">
      <c r="A26" s="421" t="s">
        <v>749</v>
      </c>
      <c r="B26" s="422">
        <v>16</v>
      </c>
      <c r="C26" s="423">
        <v>27</v>
      </c>
      <c r="E26" s="424" t="s">
        <v>744</v>
      </c>
      <c r="F26" s="429">
        <v>40</v>
      </c>
      <c r="G26" s="429">
        <v>46</v>
      </c>
      <c r="H26" s="426">
        <v>10</v>
      </c>
      <c r="I26" s="391"/>
      <c r="K26" s="105">
        <v>22</v>
      </c>
      <c r="L26" s="106" t="s">
        <v>751</v>
      </c>
      <c r="M26" s="105">
        <v>24</v>
      </c>
    </row>
    <row r="27" spans="1:18">
      <c r="A27" s="421" t="s">
        <v>748</v>
      </c>
      <c r="B27" s="422">
        <v>10</v>
      </c>
      <c r="C27" s="423">
        <v>40</v>
      </c>
      <c r="E27" s="424" t="s">
        <v>20</v>
      </c>
      <c r="F27" s="425">
        <v>39</v>
      </c>
      <c r="G27" s="425">
        <v>49</v>
      </c>
      <c r="H27" s="426">
        <v>10</v>
      </c>
      <c r="I27" s="391"/>
    </row>
    <row r="28" spans="1:18" ht="16" thickBot="1">
      <c r="A28" s="437" t="s">
        <v>751</v>
      </c>
      <c r="B28" s="438">
        <v>10</v>
      </c>
      <c r="C28" s="439">
        <v>12</v>
      </c>
      <c r="E28" s="424" t="s">
        <v>747</v>
      </c>
      <c r="F28" s="425">
        <v>39</v>
      </c>
      <c r="G28" s="425">
        <v>40</v>
      </c>
      <c r="H28" s="426">
        <v>10</v>
      </c>
      <c r="I28" s="391"/>
    </row>
    <row r="29" spans="1:18">
      <c r="E29" s="424" t="s">
        <v>22</v>
      </c>
      <c r="F29" s="425">
        <v>35</v>
      </c>
      <c r="G29" s="425">
        <v>40</v>
      </c>
      <c r="H29" s="426">
        <v>10</v>
      </c>
      <c r="I29" s="391"/>
    </row>
    <row r="30" spans="1:18">
      <c r="E30" s="424" t="s">
        <v>745</v>
      </c>
      <c r="F30" s="425">
        <v>33</v>
      </c>
      <c r="G30" s="425">
        <v>34</v>
      </c>
      <c r="H30" s="426">
        <v>10</v>
      </c>
      <c r="I30" s="391"/>
    </row>
    <row r="31" spans="1:18">
      <c r="E31" s="424" t="s">
        <v>748</v>
      </c>
      <c r="F31" s="425">
        <v>30</v>
      </c>
      <c r="G31" s="425">
        <v>43</v>
      </c>
      <c r="H31" s="426">
        <v>10</v>
      </c>
      <c r="I31" s="391"/>
    </row>
    <row r="32" spans="1:18" ht="16" thickBot="1">
      <c r="E32" s="430" t="s">
        <v>749</v>
      </c>
      <c r="F32" s="431">
        <v>26</v>
      </c>
      <c r="G32" s="431">
        <v>43</v>
      </c>
      <c r="H32" s="440">
        <v>10</v>
      </c>
      <c r="I32" s="391"/>
    </row>
    <row r="33" spans="16:16">
      <c r="P33"/>
    </row>
    <row r="34" spans="16:16">
      <c r="P34"/>
    </row>
    <row r="35" spans="16:16">
      <c r="P35"/>
    </row>
    <row r="36" spans="16:16">
      <c r="P36"/>
    </row>
    <row r="37" spans="16:16">
      <c r="P37"/>
    </row>
    <row r="38" spans="16:16">
      <c r="P38"/>
    </row>
    <row r="39" spans="16:16">
      <c r="P39"/>
    </row>
    <row r="40" spans="16:16">
      <c r="P40"/>
    </row>
    <row r="41" spans="16:16">
      <c r="P41"/>
    </row>
    <row r="42" spans="16:16">
      <c r="P42"/>
    </row>
    <row r="43" spans="16:16">
      <c r="P43"/>
    </row>
  </sheetData>
  <mergeCells count="3">
    <mergeCell ref="A3:C3"/>
    <mergeCell ref="E3:H3"/>
    <mergeCell ref="E19:H19"/>
  </mergeCells>
  <pageMargins left="0.75" right="0.75" top="1" bottom="1" header="0.5" footer="0.5"/>
  <pageSetup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#REF!</xm:f>
          </x14:formula1>
          <xm:sqref>E11:E16 A6:A28 L4:L24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opLeftCell="C1" zoomScale="80" zoomScaleNormal="80" zoomScalePageLayoutView="80" workbookViewId="0">
      <selection activeCell="L21" sqref="L21"/>
    </sheetView>
  </sheetViews>
  <sheetFormatPr baseColWidth="10" defaultColWidth="9.1640625" defaultRowHeight="22.5" customHeight="1" x14ac:dyDescent="0"/>
  <cols>
    <col min="1" max="1" width="4.83203125" customWidth="1"/>
    <col min="2" max="2" width="29.5" customWidth="1"/>
    <col min="3" max="3" width="9.1640625" bestFit="1" customWidth="1"/>
    <col min="4" max="4" width="8.5" customWidth="1"/>
    <col min="5" max="5" width="5.83203125" customWidth="1"/>
    <col min="6" max="6" width="5.33203125" customWidth="1"/>
    <col min="7" max="7" width="40.5" customWidth="1"/>
    <col min="8" max="8" width="9.1640625" bestFit="1" customWidth="1"/>
    <col min="9" max="9" width="8.33203125" customWidth="1"/>
    <col min="10" max="10" width="5.83203125" customWidth="1"/>
    <col min="11" max="11" width="5.5" customWidth="1"/>
    <col min="12" max="12" width="23.5" customWidth="1"/>
    <col min="13" max="13" width="14.1640625" customWidth="1"/>
    <col min="14" max="14" width="8.83203125" customWidth="1"/>
    <col min="15" max="15" width="5.83203125" customWidth="1"/>
    <col min="16" max="16" width="7.83203125" bestFit="1" customWidth="1"/>
    <col min="17" max="17" width="48.1640625" customWidth="1"/>
    <col min="18" max="18" width="15.5" bestFit="1" customWidth="1"/>
  </cols>
  <sheetData>
    <row r="1" spans="1:19" ht="22.5" customHeight="1">
      <c r="A1" s="1" t="s">
        <v>752</v>
      </c>
      <c r="B1" s="2"/>
      <c r="C1" s="3"/>
      <c r="D1" s="3"/>
      <c r="E1" s="3"/>
    </row>
    <row r="2" spans="1:19" ht="22.5" customHeight="1" thickBot="1">
      <c r="A2" s="1"/>
      <c r="B2" s="45"/>
      <c r="C2" s="3"/>
      <c r="D2" s="3"/>
      <c r="E2" s="3"/>
      <c r="F2" s="3"/>
      <c r="G2" s="25"/>
      <c r="H2" s="4"/>
      <c r="I2" s="3"/>
      <c r="K2" s="3"/>
      <c r="L2" s="25" t="s">
        <v>753</v>
      </c>
      <c r="Q2" s="25" t="s">
        <v>754</v>
      </c>
    </row>
    <row r="3" spans="1:19" ht="22.5" customHeight="1" thickTop="1" thickBot="1">
      <c r="A3" s="9" t="s">
        <v>0</v>
      </c>
      <c r="B3" s="46" t="s">
        <v>755</v>
      </c>
      <c r="C3" s="9" t="s">
        <v>2</v>
      </c>
      <c r="D3" s="81" t="s">
        <v>3</v>
      </c>
      <c r="E3" s="6"/>
      <c r="F3" s="9" t="s">
        <v>0</v>
      </c>
      <c r="G3" s="43" t="s">
        <v>755</v>
      </c>
      <c r="H3" s="9" t="s">
        <v>2</v>
      </c>
      <c r="I3" s="9" t="s">
        <v>3</v>
      </c>
      <c r="K3" s="9" t="s">
        <v>0</v>
      </c>
      <c r="L3" s="46" t="s">
        <v>755</v>
      </c>
      <c r="M3" s="9" t="s">
        <v>2</v>
      </c>
      <c r="N3" s="9" t="s">
        <v>3</v>
      </c>
      <c r="P3" s="43" t="s">
        <v>23</v>
      </c>
      <c r="Q3" s="43" t="s">
        <v>1</v>
      </c>
      <c r="R3" s="49" t="s">
        <v>152</v>
      </c>
    </row>
    <row r="4" spans="1:19" ht="22.5" customHeight="1" thickTop="1" thickBot="1">
      <c r="A4" s="47"/>
      <c r="B4" s="50" t="s">
        <v>756</v>
      </c>
      <c r="C4" s="47"/>
      <c r="D4" s="27"/>
      <c r="E4" s="6"/>
      <c r="F4" s="47"/>
      <c r="G4" s="50" t="s">
        <v>757</v>
      </c>
      <c r="H4" s="47"/>
      <c r="I4" s="27"/>
      <c r="J4" s="14"/>
      <c r="K4" s="11">
        <v>1</v>
      </c>
      <c r="L4" s="55" t="s">
        <v>758</v>
      </c>
      <c r="M4" s="16">
        <v>15</v>
      </c>
      <c r="N4" s="12">
        <v>29</v>
      </c>
      <c r="O4" s="58"/>
      <c r="P4" s="47">
        <v>1</v>
      </c>
      <c r="Q4" s="51" t="s">
        <v>759</v>
      </c>
      <c r="R4" s="125">
        <v>50</v>
      </c>
    </row>
    <row r="5" spans="1:19" ht="22.5" customHeight="1" thickTop="1" thickBot="1">
      <c r="A5" s="16">
        <v>1</v>
      </c>
      <c r="B5" s="52" t="s">
        <v>760</v>
      </c>
      <c r="C5" s="16">
        <v>55</v>
      </c>
      <c r="D5" s="17">
        <v>101</v>
      </c>
      <c r="E5" s="13"/>
      <c r="F5" s="16">
        <v>1</v>
      </c>
      <c r="G5" s="52" t="s">
        <v>761</v>
      </c>
      <c r="H5" s="16">
        <v>51</v>
      </c>
      <c r="I5" s="17">
        <v>68</v>
      </c>
      <c r="K5" s="16">
        <v>2</v>
      </c>
      <c r="L5" s="52" t="s">
        <v>762</v>
      </c>
      <c r="M5" s="441">
        <v>14</v>
      </c>
      <c r="N5" s="67">
        <v>38</v>
      </c>
      <c r="O5" s="58"/>
      <c r="P5" s="16">
        <v>2</v>
      </c>
      <c r="Q5" s="52" t="s">
        <v>763</v>
      </c>
      <c r="R5" s="125">
        <v>47</v>
      </c>
    </row>
    <row r="6" spans="1:19" ht="22.5" customHeight="1" thickTop="1" thickBot="1">
      <c r="A6" s="16">
        <v>2</v>
      </c>
      <c r="B6" s="52" t="s">
        <v>764</v>
      </c>
      <c r="C6" s="16">
        <v>51</v>
      </c>
      <c r="D6" s="17">
        <v>83</v>
      </c>
      <c r="E6" s="13"/>
      <c r="F6" s="16">
        <v>2</v>
      </c>
      <c r="G6" s="52" t="s">
        <v>765</v>
      </c>
      <c r="H6" s="16">
        <v>42</v>
      </c>
      <c r="I6" s="17">
        <v>41</v>
      </c>
      <c r="K6" s="11">
        <v>3</v>
      </c>
      <c r="L6" s="52" t="s">
        <v>760</v>
      </c>
      <c r="M6" s="441">
        <v>10</v>
      </c>
      <c r="N6" s="442">
        <v>32</v>
      </c>
      <c r="P6" s="16">
        <v>3</v>
      </c>
      <c r="Q6" s="52" t="s">
        <v>154</v>
      </c>
      <c r="R6" s="125">
        <v>45</v>
      </c>
    </row>
    <row r="7" spans="1:19" ht="22.5" customHeight="1" thickTop="1" thickBot="1">
      <c r="A7" s="16">
        <v>3</v>
      </c>
      <c r="B7" s="52" t="s">
        <v>766</v>
      </c>
      <c r="C7" s="16">
        <v>50</v>
      </c>
      <c r="D7" s="17">
        <v>95</v>
      </c>
      <c r="E7" s="13"/>
      <c r="F7" s="16">
        <v>3</v>
      </c>
      <c r="G7" s="52" t="s">
        <v>767</v>
      </c>
      <c r="H7" s="16">
        <v>41</v>
      </c>
      <c r="I7" s="17">
        <v>56</v>
      </c>
      <c r="K7" s="22">
        <v>4</v>
      </c>
      <c r="L7" s="53" t="s">
        <v>768</v>
      </c>
      <c r="M7" s="22">
        <v>9</v>
      </c>
      <c r="N7" s="443">
        <v>37</v>
      </c>
      <c r="P7" s="16">
        <v>4</v>
      </c>
      <c r="Q7" s="52" t="s">
        <v>769</v>
      </c>
      <c r="R7" s="125">
        <v>43</v>
      </c>
    </row>
    <row r="8" spans="1:19" ht="22.5" customHeight="1" thickTop="1" thickBot="1">
      <c r="A8" s="16">
        <v>4</v>
      </c>
      <c r="B8" s="52" t="s">
        <v>770</v>
      </c>
      <c r="C8" s="16">
        <v>48</v>
      </c>
      <c r="D8" s="17">
        <v>86</v>
      </c>
      <c r="E8" s="13"/>
      <c r="F8" s="16">
        <v>4</v>
      </c>
      <c r="G8" s="52" t="s">
        <v>771</v>
      </c>
      <c r="H8" s="16">
        <v>39</v>
      </c>
      <c r="I8" s="17">
        <v>63</v>
      </c>
      <c r="M8" s="62"/>
      <c r="P8" s="16">
        <v>5</v>
      </c>
      <c r="Q8" s="52" t="s">
        <v>772</v>
      </c>
      <c r="R8" s="125">
        <v>41</v>
      </c>
    </row>
    <row r="9" spans="1:19" ht="22.5" customHeight="1" thickTop="1" thickBot="1">
      <c r="A9" s="16">
        <v>5</v>
      </c>
      <c r="B9" s="52" t="s">
        <v>773</v>
      </c>
      <c r="C9" s="16">
        <v>32</v>
      </c>
      <c r="D9" s="17">
        <v>51</v>
      </c>
      <c r="E9" s="13"/>
      <c r="F9" s="16">
        <v>5</v>
      </c>
      <c r="G9" s="52" t="s">
        <v>768</v>
      </c>
      <c r="H9" s="16">
        <v>38</v>
      </c>
      <c r="I9" s="17">
        <v>79</v>
      </c>
      <c r="M9" s="62"/>
      <c r="P9" s="16">
        <v>6</v>
      </c>
      <c r="Q9" s="52" t="s">
        <v>774</v>
      </c>
      <c r="R9" s="125">
        <v>40</v>
      </c>
    </row>
    <row r="10" spans="1:19" ht="22.5" customHeight="1" thickTop="1" thickBot="1">
      <c r="A10" s="16">
        <v>6</v>
      </c>
      <c r="B10" s="52" t="s">
        <v>775</v>
      </c>
      <c r="C10" s="16">
        <v>30</v>
      </c>
      <c r="D10" s="17">
        <v>51</v>
      </c>
      <c r="E10" s="13"/>
      <c r="F10" s="16">
        <v>6</v>
      </c>
      <c r="G10" s="52" t="s">
        <v>776</v>
      </c>
      <c r="H10" s="16">
        <v>36</v>
      </c>
      <c r="I10" s="17">
        <v>56</v>
      </c>
      <c r="K10" s="444" t="s">
        <v>777</v>
      </c>
      <c r="M10" s="18"/>
      <c r="P10" s="16">
        <v>7</v>
      </c>
      <c r="Q10" s="55" t="s">
        <v>778</v>
      </c>
      <c r="R10" s="125">
        <v>39</v>
      </c>
    </row>
    <row r="11" spans="1:19" ht="22.5" customHeight="1" thickTop="1" thickBot="1">
      <c r="A11" s="16">
        <v>7</v>
      </c>
      <c r="B11" s="52" t="s">
        <v>779</v>
      </c>
      <c r="C11" s="16">
        <v>27</v>
      </c>
      <c r="D11" s="17">
        <v>71</v>
      </c>
      <c r="E11" s="13"/>
      <c r="F11" s="16">
        <v>7</v>
      </c>
      <c r="G11" s="55" t="s">
        <v>780</v>
      </c>
      <c r="H11" s="16">
        <v>30</v>
      </c>
      <c r="I11" s="17">
        <v>43</v>
      </c>
      <c r="M11" s="126"/>
      <c r="P11" s="16">
        <v>8</v>
      </c>
      <c r="Q11" s="52" t="s">
        <v>155</v>
      </c>
      <c r="R11" s="125">
        <v>38</v>
      </c>
    </row>
    <row r="12" spans="1:19" ht="22.5" customHeight="1" thickTop="1" thickBot="1">
      <c r="A12" s="16">
        <v>8</v>
      </c>
      <c r="B12" s="52" t="s">
        <v>781</v>
      </c>
      <c r="C12" s="16">
        <v>27</v>
      </c>
      <c r="D12" s="17">
        <v>54</v>
      </c>
      <c r="E12" s="13"/>
      <c r="F12" s="16">
        <v>8</v>
      </c>
      <c r="G12" s="52" t="s">
        <v>782</v>
      </c>
      <c r="H12" s="16">
        <v>27</v>
      </c>
      <c r="I12" s="17">
        <v>55</v>
      </c>
      <c r="K12" s="62"/>
      <c r="L12" s="62"/>
      <c r="M12" s="126"/>
      <c r="P12" s="16">
        <v>9</v>
      </c>
      <c r="Q12" s="52" t="s">
        <v>783</v>
      </c>
      <c r="R12" s="125">
        <v>37</v>
      </c>
    </row>
    <row r="13" spans="1:19" ht="22.5" customHeight="1" thickTop="1" thickBot="1">
      <c r="A13" s="16">
        <v>9</v>
      </c>
      <c r="B13" s="52" t="s">
        <v>784</v>
      </c>
      <c r="C13" s="16">
        <v>27</v>
      </c>
      <c r="D13" s="17">
        <v>47</v>
      </c>
      <c r="E13" s="13"/>
      <c r="F13" s="16">
        <v>9</v>
      </c>
      <c r="G13" s="52" t="s">
        <v>785</v>
      </c>
      <c r="H13" s="16">
        <v>9</v>
      </c>
      <c r="I13" s="17">
        <v>31</v>
      </c>
      <c r="K13" s="18"/>
      <c r="L13" s="40"/>
      <c r="M13" s="126"/>
      <c r="P13" s="16">
        <v>10</v>
      </c>
      <c r="Q13" s="52" t="s">
        <v>786</v>
      </c>
      <c r="R13" s="125">
        <v>36</v>
      </c>
    </row>
    <row r="14" spans="1:19" ht="22.5" customHeight="1" thickTop="1" thickBot="1">
      <c r="A14" s="20">
        <v>10</v>
      </c>
      <c r="B14" s="57" t="s">
        <v>787</v>
      </c>
      <c r="C14" s="20">
        <v>19</v>
      </c>
      <c r="D14" s="21">
        <v>36</v>
      </c>
      <c r="E14" s="13"/>
      <c r="F14" s="22">
        <v>10</v>
      </c>
      <c r="G14" s="53" t="s">
        <v>788</v>
      </c>
      <c r="H14" s="22">
        <v>7</v>
      </c>
      <c r="I14" s="23">
        <v>28</v>
      </c>
      <c r="P14" s="16">
        <v>11</v>
      </c>
      <c r="Q14" s="52" t="s">
        <v>789</v>
      </c>
      <c r="R14" s="125">
        <v>37</v>
      </c>
      <c r="S14" t="s">
        <v>71</v>
      </c>
    </row>
    <row r="15" spans="1:19" ht="22.5" customHeight="1" thickTop="1" thickBot="1">
      <c r="A15" s="24">
        <v>11</v>
      </c>
      <c r="B15" s="52" t="s">
        <v>765</v>
      </c>
      <c r="C15" s="445">
        <v>12</v>
      </c>
      <c r="D15" s="17">
        <v>29</v>
      </c>
      <c r="E15" s="13"/>
      <c r="F15" s="6"/>
      <c r="G15" s="6"/>
      <c r="H15" s="6"/>
      <c r="I15" s="6"/>
      <c r="P15" s="16">
        <v>12</v>
      </c>
      <c r="Q15" s="52" t="s">
        <v>790</v>
      </c>
      <c r="R15" s="125">
        <v>35</v>
      </c>
      <c r="S15" t="s">
        <v>72</v>
      </c>
    </row>
    <row r="16" spans="1:19" ht="22.5" customHeight="1" thickTop="1" thickBot="1">
      <c r="A16" s="446">
        <v>12</v>
      </c>
      <c r="B16" s="53" t="s">
        <v>791</v>
      </c>
      <c r="C16" s="447">
        <v>4</v>
      </c>
      <c r="D16" s="23">
        <v>21</v>
      </c>
      <c r="E16" s="13"/>
      <c r="F16" s="18"/>
      <c r="G16" s="40"/>
      <c r="H16" s="18"/>
      <c r="I16" s="18"/>
      <c r="J16" s="14"/>
      <c r="K16" s="78"/>
      <c r="L16" s="110"/>
      <c r="M16" s="62"/>
      <c r="P16" s="16">
        <v>13</v>
      </c>
      <c r="Q16" s="52" t="s">
        <v>792</v>
      </c>
      <c r="R16" s="125">
        <v>33</v>
      </c>
    </row>
    <row r="17" spans="1:18" ht="19" thickTop="1" thickBot="1">
      <c r="A17" s="18"/>
      <c r="B17" s="10"/>
      <c r="C17" s="18"/>
      <c r="D17" s="18"/>
      <c r="E17" s="13"/>
      <c r="F17" s="18"/>
      <c r="G17" s="10"/>
      <c r="H17" s="18"/>
      <c r="I17" s="18"/>
      <c r="K17" s="18"/>
      <c r="L17" s="40"/>
      <c r="M17" s="14"/>
      <c r="N17" s="14"/>
      <c r="P17" s="16">
        <v>14</v>
      </c>
      <c r="Q17" s="52" t="s">
        <v>793</v>
      </c>
      <c r="R17" s="125">
        <v>32</v>
      </c>
    </row>
    <row r="18" spans="1:18" ht="25" thickTop="1" thickBot="1">
      <c r="A18" s="18"/>
      <c r="B18" s="10"/>
      <c r="C18" s="18"/>
      <c r="D18" s="18"/>
      <c r="E18" s="13"/>
      <c r="F18" s="18"/>
      <c r="G18" s="10"/>
      <c r="H18" s="18"/>
      <c r="I18" s="18"/>
      <c r="L18" s="82" t="s">
        <v>794</v>
      </c>
      <c r="M18" s="126"/>
      <c r="P18" s="16">
        <v>15</v>
      </c>
      <c r="Q18" s="52" t="s">
        <v>795</v>
      </c>
      <c r="R18" s="125">
        <v>31</v>
      </c>
    </row>
    <row r="19" spans="1:18" ht="19" thickTop="1" thickBot="1">
      <c r="A19" s="9" t="s">
        <v>0</v>
      </c>
      <c r="B19" s="43" t="s">
        <v>755</v>
      </c>
      <c r="C19" s="9" t="s">
        <v>2</v>
      </c>
      <c r="D19" s="9" t="s">
        <v>3</v>
      </c>
      <c r="E19" s="13"/>
      <c r="F19" s="9" t="s">
        <v>0</v>
      </c>
      <c r="G19" s="46" t="s">
        <v>755</v>
      </c>
      <c r="H19" s="9" t="s">
        <v>2</v>
      </c>
      <c r="I19" s="81" t="s">
        <v>3</v>
      </c>
      <c r="K19" s="9" t="s">
        <v>0</v>
      </c>
      <c r="L19" s="46" t="s">
        <v>755</v>
      </c>
      <c r="M19" s="9" t="s">
        <v>2</v>
      </c>
      <c r="N19" s="9" t="s">
        <v>3</v>
      </c>
      <c r="P19" s="16">
        <v>16</v>
      </c>
      <c r="Q19" s="52" t="s">
        <v>796</v>
      </c>
      <c r="R19" s="125">
        <v>30</v>
      </c>
    </row>
    <row r="20" spans="1:18" ht="19" thickTop="1" thickBot="1">
      <c r="A20" s="47"/>
      <c r="B20" s="50" t="s">
        <v>797</v>
      </c>
      <c r="C20" s="47"/>
      <c r="D20" s="27"/>
      <c r="E20" s="13"/>
      <c r="F20" s="47"/>
      <c r="G20" s="50" t="s">
        <v>798</v>
      </c>
      <c r="H20" s="47"/>
      <c r="I20" s="27"/>
      <c r="K20" s="11">
        <v>1</v>
      </c>
      <c r="L20" s="55" t="s">
        <v>780</v>
      </c>
      <c r="M20" s="16">
        <v>21</v>
      </c>
      <c r="N20" s="12">
        <v>34</v>
      </c>
      <c r="P20" s="16">
        <v>17</v>
      </c>
      <c r="Q20" s="52" t="s">
        <v>799</v>
      </c>
      <c r="R20" s="130">
        <v>29</v>
      </c>
    </row>
    <row r="21" spans="1:18" ht="19" thickTop="1" thickBot="1">
      <c r="A21" s="16">
        <v>1</v>
      </c>
      <c r="B21" s="52" t="s">
        <v>768</v>
      </c>
      <c r="C21" s="16">
        <v>43</v>
      </c>
      <c r="D21" s="17">
        <v>85</v>
      </c>
      <c r="E21" s="13"/>
      <c r="F21" s="16">
        <v>1</v>
      </c>
      <c r="G21" s="55" t="s">
        <v>780</v>
      </c>
      <c r="H21" s="16">
        <v>57</v>
      </c>
      <c r="I21" s="17">
        <v>75</v>
      </c>
      <c r="K21" s="16">
        <v>2</v>
      </c>
      <c r="L21" s="52" t="s">
        <v>779</v>
      </c>
      <c r="M21" s="441">
        <v>10</v>
      </c>
      <c r="N21" s="67">
        <v>27</v>
      </c>
      <c r="P21" s="16">
        <v>18</v>
      </c>
      <c r="Q21" s="52" t="s">
        <v>800</v>
      </c>
      <c r="R21" s="130">
        <v>28</v>
      </c>
    </row>
    <row r="22" spans="1:18" ht="19" thickTop="1" thickBot="1">
      <c r="A22" s="16">
        <v>2</v>
      </c>
      <c r="B22" s="52" t="s">
        <v>760</v>
      </c>
      <c r="C22" s="16">
        <v>42</v>
      </c>
      <c r="D22" s="17">
        <v>94</v>
      </c>
      <c r="E22" s="48"/>
      <c r="F22" s="16">
        <v>2</v>
      </c>
      <c r="G22" s="52" t="s">
        <v>782</v>
      </c>
      <c r="H22" s="16">
        <v>49</v>
      </c>
      <c r="I22" s="17">
        <v>72</v>
      </c>
      <c r="K22" s="11">
        <v>3</v>
      </c>
      <c r="L22" s="52" t="s">
        <v>782</v>
      </c>
      <c r="M22" s="441">
        <v>9</v>
      </c>
      <c r="N22" s="442">
        <v>26</v>
      </c>
      <c r="P22" s="16">
        <v>19</v>
      </c>
      <c r="Q22" s="52" t="s">
        <v>801</v>
      </c>
      <c r="R22" s="130">
        <v>27</v>
      </c>
    </row>
    <row r="23" spans="1:18" ht="19" thickTop="1" thickBot="1">
      <c r="A23" s="16">
        <v>3</v>
      </c>
      <c r="B23" s="52" t="s">
        <v>758</v>
      </c>
      <c r="C23" s="16">
        <v>42</v>
      </c>
      <c r="D23" s="17">
        <v>76</v>
      </c>
      <c r="E23" s="13"/>
      <c r="F23" s="16">
        <v>3</v>
      </c>
      <c r="G23" s="52" t="s">
        <v>781</v>
      </c>
      <c r="H23" s="16">
        <v>47</v>
      </c>
      <c r="I23" s="17">
        <v>81</v>
      </c>
      <c r="K23" s="22">
        <v>4</v>
      </c>
      <c r="L23" s="53" t="s">
        <v>781</v>
      </c>
      <c r="M23" s="22">
        <v>8</v>
      </c>
      <c r="N23" s="443">
        <v>20</v>
      </c>
      <c r="P23" s="20">
        <v>20</v>
      </c>
      <c r="Q23" s="57" t="s">
        <v>802</v>
      </c>
      <c r="R23" s="130">
        <v>26</v>
      </c>
    </row>
    <row r="24" spans="1:18" ht="19" thickTop="1" thickBot="1">
      <c r="A24" s="16">
        <v>4</v>
      </c>
      <c r="B24" s="52" t="s">
        <v>766</v>
      </c>
      <c r="C24" s="16">
        <v>41</v>
      </c>
      <c r="D24" s="17">
        <v>90</v>
      </c>
      <c r="E24" s="13"/>
      <c r="F24" s="16">
        <v>4</v>
      </c>
      <c r="G24" s="52" t="s">
        <v>779</v>
      </c>
      <c r="H24" s="16">
        <v>45</v>
      </c>
      <c r="I24" s="17">
        <v>62</v>
      </c>
      <c r="P24" s="16">
        <v>21</v>
      </c>
      <c r="Q24" s="84" t="s">
        <v>803</v>
      </c>
      <c r="R24" s="131">
        <v>25</v>
      </c>
    </row>
    <row r="25" spans="1:18" ht="19" thickTop="1" thickBot="1">
      <c r="A25" s="16">
        <v>5</v>
      </c>
      <c r="B25" s="52" t="s">
        <v>770</v>
      </c>
      <c r="C25" s="16">
        <v>40</v>
      </c>
      <c r="D25" s="17">
        <v>69</v>
      </c>
      <c r="E25" s="13"/>
      <c r="F25" s="16">
        <v>5</v>
      </c>
      <c r="G25" s="52" t="s">
        <v>775</v>
      </c>
      <c r="H25" s="16">
        <v>43</v>
      </c>
      <c r="I25" s="17">
        <v>51</v>
      </c>
      <c r="K25" s="18"/>
      <c r="L25" s="40"/>
      <c r="M25" s="126"/>
      <c r="P25" s="22">
        <v>22</v>
      </c>
      <c r="Q25" s="53" t="s">
        <v>804</v>
      </c>
      <c r="R25" s="131">
        <v>24</v>
      </c>
    </row>
    <row r="26" spans="1:18" ht="18" thickTop="1">
      <c r="A26" s="16">
        <v>6</v>
      </c>
      <c r="B26" s="52" t="s">
        <v>761</v>
      </c>
      <c r="C26" s="16">
        <v>40</v>
      </c>
      <c r="D26" s="17">
        <v>73</v>
      </c>
      <c r="E26" s="13"/>
      <c r="F26" s="16">
        <v>6</v>
      </c>
      <c r="G26" s="52" t="s">
        <v>773</v>
      </c>
      <c r="H26" s="16">
        <v>41</v>
      </c>
      <c r="I26" s="17">
        <v>69</v>
      </c>
      <c r="K26" s="18"/>
      <c r="L26" s="40"/>
      <c r="M26" s="126"/>
      <c r="P26" s="18"/>
      <c r="Q26" s="10"/>
      <c r="R26" s="56"/>
    </row>
    <row r="27" spans="1:18" ht="17">
      <c r="A27" s="16">
        <v>7</v>
      </c>
      <c r="B27" s="55" t="s">
        <v>771</v>
      </c>
      <c r="C27" s="16">
        <v>35</v>
      </c>
      <c r="D27" s="17">
        <v>68</v>
      </c>
      <c r="E27" s="13"/>
      <c r="F27" s="16">
        <v>7</v>
      </c>
      <c r="G27" s="52" t="s">
        <v>784</v>
      </c>
      <c r="H27" s="16">
        <v>39</v>
      </c>
      <c r="I27" s="17">
        <v>50</v>
      </c>
      <c r="K27" s="18"/>
      <c r="L27" s="40"/>
      <c r="M27" s="126"/>
      <c r="P27" s="18"/>
      <c r="Q27" s="40"/>
      <c r="R27" s="18"/>
    </row>
    <row r="28" spans="1:18" ht="17">
      <c r="A28" s="16">
        <v>8</v>
      </c>
      <c r="B28" s="52" t="s">
        <v>767</v>
      </c>
      <c r="C28" s="16">
        <v>32</v>
      </c>
      <c r="D28" s="17">
        <v>70</v>
      </c>
      <c r="E28" s="13"/>
      <c r="F28" s="16">
        <v>8</v>
      </c>
      <c r="G28" s="52" t="s">
        <v>785</v>
      </c>
      <c r="H28" s="16">
        <v>27</v>
      </c>
      <c r="I28" s="17">
        <v>47</v>
      </c>
      <c r="P28" s="18"/>
      <c r="Q28" s="40"/>
      <c r="R28" s="18"/>
    </row>
    <row r="29" spans="1:18" ht="17">
      <c r="A29" s="16">
        <v>9</v>
      </c>
      <c r="B29" s="52" t="s">
        <v>765</v>
      </c>
      <c r="C29" s="16">
        <v>25</v>
      </c>
      <c r="D29" s="17">
        <v>56</v>
      </c>
      <c r="E29" s="13"/>
      <c r="F29" s="16">
        <v>9</v>
      </c>
      <c r="G29" s="52" t="s">
        <v>788</v>
      </c>
      <c r="H29" s="20">
        <v>22</v>
      </c>
      <c r="I29" s="21">
        <v>38</v>
      </c>
      <c r="P29" s="18"/>
      <c r="Q29" s="40"/>
      <c r="R29" s="18"/>
    </row>
    <row r="30" spans="1:18" ht="18" thickBot="1">
      <c r="A30" s="22">
        <v>10</v>
      </c>
      <c r="B30" s="53" t="s">
        <v>776</v>
      </c>
      <c r="C30" s="22">
        <v>20</v>
      </c>
      <c r="D30" s="23">
        <v>51</v>
      </c>
      <c r="E30" s="13"/>
      <c r="F30" s="20">
        <v>10</v>
      </c>
      <c r="G30" s="448" t="s">
        <v>791</v>
      </c>
      <c r="H30" s="445">
        <v>22</v>
      </c>
      <c r="I30" s="17">
        <v>26</v>
      </c>
      <c r="P30" s="18"/>
      <c r="Q30" s="40"/>
      <c r="R30" s="18"/>
    </row>
    <row r="31" spans="1:18" ht="18" thickTop="1">
      <c r="E31" s="98"/>
      <c r="F31" s="445">
        <v>11</v>
      </c>
      <c r="G31" s="449" t="s">
        <v>787</v>
      </c>
      <c r="H31" s="16">
        <v>20</v>
      </c>
      <c r="I31" s="17">
        <v>46</v>
      </c>
      <c r="P31" s="18"/>
      <c r="Q31" s="40"/>
      <c r="R31" s="18"/>
    </row>
    <row r="32" spans="1:18" ht="18" thickBot="1">
      <c r="E32" s="450"/>
      <c r="F32" s="447">
        <v>12</v>
      </c>
      <c r="G32" s="53" t="s">
        <v>765</v>
      </c>
      <c r="H32" s="451">
        <v>18</v>
      </c>
      <c r="I32" s="452">
        <v>24</v>
      </c>
      <c r="O32" s="18"/>
      <c r="P32" s="18"/>
    </row>
    <row r="33" spans="5:16" ht="18" thickTop="1">
      <c r="E33" s="6"/>
      <c r="G33" s="10"/>
      <c r="H33" s="58"/>
      <c r="I33" s="58"/>
      <c r="O33" s="18"/>
      <c r="P33" s="18"/>
    </row>
    <row r="34" spans="5:16" ht="17">
      <c r="E34" s="6"/>
      <c r="G34" s="62"/>
      <c r="H34" s="62"/>
      <c r="I34" s="62"/>
      <c r="O34" s="18"/>
      <c r="P34" s="18"/>
    </row>
    <row r="35" spans="5:16" ht="17">
      <c r="E35" s="6"/>
      <c r="G35" s="10"/>
      <c r="H35" s="18"/>
      <c r="I35" s="18"/>
      <c r="O35" s="18"/>
      <c r="P35" s="18"/>
    </row>
    <row r="36" spans="5:16" ht="17">
      <c r="E36" s="6"/>
      <c r="G36" s="10"/>
      <c r="H36" s="18"/>
      <c r="I36" s="18"/>
      <c r="O36" s="18"/>
      <c r="P36" s="18"/>
    </row>
    <row r="37" spans="5:16" ht="17">
      <c r="E37" s="6"/>
      <c r="O37" s="18"/>
      <c r="P37" s="18"/>
    </row>
    <row r="38" spans="5:16" ht="17">
      <c r="E38" s="6"/>
      <c r="O38" s="18"/>
      <c r="P38" s="18"/>
    </row>
    <row r="39" spans="5:16" ht="17">
      <c r="O39" s="18"/>
      <c r="P39" s="18"/>
    </row>
    <row r="40" spans="5:16" ht="17">
      <c r="O40" s="18"/>
      <c r="P40" s="18"/>
    </row>
    <row r="41" spans="5:16" ht="17">
      <c r="O41" s="18"/>
      <c r="P41" s="18"/>
    </row>
    <row r="42" spans="5:16" ht="17">
      <c r="O42" s="18"/>
      <c r="P42" s="18"/>
    </row>
    <row r="43" spans="5:16" ht="17">
      <c r="O43" s="18"/>
      <c r="P43" s="18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16" workbookViewId="0">
      <selection activeCell="E15" sqref="E15"/>
    </sheetView>
  </sheetViews>
  <sheetFormatPr baseColWidth="10" defaultColWidth="8.83203125" defaultRowHeight="15" x14ac:dyDescent="0"/>
  <cols>
    <col min="2" max="2" width="20.83203125" customWidth="1"/>
    <col min="3" max="3" width="18.33203125" customWidth="1"/>
    <col min="4" max="4" width="14.83203125" customWidth="1"/>
    <col min="5" max="5" width="18" style="454" customWidth="1"/>
    <col min="6" max="6" width="13.33203125" customWidth="1"/>
    <col min="7" max="7" width="19" customWidth="1"/>
    <col min="8" max="8" width="18.5" customWidth="1"/>
    <col min="9" max="9" width="21.5" style="26" customWidth="1"/>
  </cols>
  <sheetData>
    <row r="1" spans="1:8" customFormat="1" ht="18" thickBot="1">
      <c r="C1" s="453" t="s">
        <v>79</v>
      </c>
      <c r="E1" s="454"/>
    </row>
    <row r="2" spans="1:8" customFormat="1" ht="18" thickBot="1">
      <c r="A2" s="455" t="s">
        <v>805</v>
      </c>
      <c r="B2" s="456" t="s">
        <v>64</v>
      </c>
      <c r="C2" s="457" t="s">
        <v>806</v>
      </c>
      <c r="D2" s="456" t="s">
        <v>807</v>
      </c>
      <c r="E2" s="458" t="s">
        <v>808</v>
      </c>
      <c r="F2" s="459" t="s">
        <v>809</v>
      </c>
      <c r="H2" s="460" t="s">
        <v>810</v>
      </c>
    </row>
    <row r="3" spans="1:8" customFormat="1" ht="18">
      <c r="A3" s="461">
        <v>2</v>
      </c>
      <c r="B3" s="462" t="s">
        <v>811</v>
      </c>
      <c r="C3" s="463">
        <v>112</v>
      </c>
      <c r="D3" s="464">
        <v>99</v>
      </c>
      <c r="E3" s="465">
        <v>112</v>
      </c>
      <c r="F3" s="466">
        <v>1</v>
      </c>
      <c r="H3" s="467">
        <v>50</v>
      </c>
    </row>
    <row r="4" spans="1:8" customFormat="1" ht="18">
      <c r="A4" s="105">
        <v>2</v>
      </c>
      <c r="B4" s="468" t="s">
        <v>812</v>
      </c>
      <c r="C4" s="469">
        <v>98</v>
      </c>
      <c r="D4" s="470">
        <v>98</v>
      </c>
      <c r="E4" s="470">
        <v>98</v>
      </c>
      <c r="F4" s="471">
        <v>2</v>
      </c>
      <c r="H4" s="472">
        <v>47</v>
      </c>
    </row>
    <row r="5" spans="1:8" customFormat="1" ht="18">
      <c r="A5" s="105">
        <v>2</v>
      </c>
      <c r="B5" s="468" t="s">
        <v>813</v>
      </c>
      <c r="C5" s="469">
        <v>87</v>
      </c>
      <c r="D5" s="470">
        <v>90</v>
      </c>
      <c r="E5" s="470">
        <v>87</v>
      </c>
      <c r="F5" s="471">
        <v>3</v>
      </c>
      <c r="H5" s="472">
        <v>45</v>
      </c>
    </row>
    <row r="6" spans="1:8" customFormat="1" ht="18">
      <c r="A6" s="105">
        <v>2</v>
      </c>
      <c r="B6" s="473" t="s">
        <v>57</v>
      </c>
      <c r="C6" s="469">
        <v>85</v>
      </c>
      <c r="D6" s="470">
        <v>80</v>
      </c>
      <c r="E6" s="470">
        <v>85</v>
      </c>
      <c r="F6" s="471">
        <v>4</v>
      </c>
      <c r="H6" s="472">
        <v>43</v>
      </c>
    </row>
    <row r="7" spans="1:8" customFormat="1" ht="18">
      <c r="A7" s="105">
        <v>1</v>
      </c>
      <c r="B7" s="468" t="s">
        <v>814</v>
      </c>
      <c r="C7" s="469">
        <v>88</v>
      </c>
      <c r="D7" s="470">
        <v>81</v>
      </c>
      <c r="E7" s="470">
        <v>83.33</v>
      </c>
      <c r="F7" s="471">
        <v>5</v>
      </c>
      <c r="H7" s="472">
        <v>41</v>
      </c>
    </row>
    <row r="8" spans="1:8" customFormat="1" ht="18">
      <c r="A8" s="105">
        <v>2</v>
      </c>
      <c r="B8" s="468" t="s">
        <v>815</v>
      </c>
      <c r="C8" s="469">
        <v>83</v>
      </c>
      <c r="D8" s="470">
        <v>49</v>
      </c>
      <c r="E8" s="470">
        <v>83</v>
      </c>
      <c r="F8" s="471">
        <v>6</v>
      </c>
      <c r="H8" s="472">
        <v>40</v>
      </c>
    </row>
    <row r="9" spans="1:8" customFormat="1" ht="18">
      <c r="A9" s="105">
        <v>2</v>
      </c>
      <c r="B9" s="468" t="s">
        <v>22</v>
      </c>
      <c r="C9" s="469">
        <v>80</v>
      </c>
      <c r="D9" s="470">
        <v>97</v>
      </c>
      <c r="E9" s="470">
        <v>80</v>
      </c>
      <c r="F9" s="471">
        <v>7</v>
      </c>
      <c r="H9" s="472">
        <v>39</v>
      </c>
    </row>
    <row r="10" spans="1:8" customFormat="1" ht="18">
      <c r="A10" s="105">
        <v>2</v>
      </c>
      <c r="B10" s="468" t="s">
        <v>50</v>
      </c>
      <c r="C10" s="469">
        <v>77</v>
      </c>
      <c r="D10" s="470">
        <v>81</v>
      </c>
      <c r="E10" s="470">
        <v>77</v>
      </c>
      <c r="F10" s="471">
        <v>8</v>
      </c>
      <c r="H10" s="472">
        <v>38</v>
      </c>
    </row>
    <row r="11" spans="1:8" customFormat="1" ht="18">
      <c r="A11" s="105">
        <v>2</v>
      </c>
      <c r="B11" s="468" t="s">
        <v>816</v>
      </c>
      <c r="C11" s="469">
        <v>76</v>
      </c>
      <c r="D11" s="470">
        <v>44</v>
      </c>
      <c r="E11" s="470">
        <v>76</v>
      </c>
      <c r="F11" s="471">
        <v>9</v>
      </c>
      <c r="H11" s="472">
        <v>37</v>
      </c>
    </row>
    <row r="12" spans="1:8" customFormat="1" ht="18">
      <c r="A12" s="105">
        <v>1</v>
      </c>
      <c r="B12" s="468" t="s">
        <v>817</v>
      </c>
      <c r="C12" s="469">
        <v>80</v>
      </c>
      <c r="D12" s="470">
        <v>71</v>
      </c>
      <c r="E12" s="470">
        <v>75.760000000000005</v>
      </c>
      <c r="F12" s="471">
        <v>10</v>
      </c>
      <c r="H12" s="472">
        <v>36</v>
      </c>
    </row>
    <row r="13" spans="1:8" customFormat="1" ht="18">
      <c r="A13" s="105">
        <v>2</v>
      </c>
      <c r="B13" s="468" t="s">
        <v>818</v>
      </c>
      <c r="C13" s="469">
        <v>71</v>
      </c>
      <c r="D13" s="470">
        <v>67</v>
      </c>
      <c r="E13" s="470">
        <v>71</v>
      </c>
      <c r="F13" s="471">
        <v>11</v>
      </c>
      <c r="H13" s="472">
        <v>35</v>
      </c>
    </row>
    <row r="14" spans="1:8" customFormat="1" ht="18">
      <c r="A14" s="105">
        <v>2</v>
      </c>
      <c r="B14" s="468" t="s">
        <v>819</v>
      </c>
      <c r="C14" s="469">
        <v>71</v>
      </c>
      <c r="D14" s="470">
        <v>38</v>
      </c>
      <c r="E14" s="470">
        <v>71</v>
      </c>
      <c r="F14" s="471">
        <v>12</v>
      </c>
      <c r="H14" s="472">
        <v>34</v>
      </c>
    </row>
    <row r="15" spans="1:8" customFormat="1" ht="18">
      <c r="A15" s="105">
        <v>2</v>
      </c>
      <c r="B15" s="473" t="s">
        <v>820</v>
      </c>
      <c r="C15" s="469">
        <v>68</v>
      </c>
      <c r="D15" s="470">
        <v>58</v>
      </c>
      <c r="E15" s="470">
        <v>68</v>
      </c>
      <c r="F15" s="471">
        <v>13</v>
      </c>
      <c r="H15" s="472">
        <v>33</v>
      </c>
    </row>
    <row r="16" spans="1:8" customFormat="1" ht="18">
      <c r="A16" s="105">
        <v>2</v>
      </c>
      <c r="B16" s="468" t="s">
        <v>68</v>
      </c>
      <c r="C16" s="469">
        <v>65</v>
      </c>
      <c r="D16" s="470">
        <v>70</v>
      </c>
      <c r="E16" s="470">
        <v>65</v>
      </c>
      <c r="F16" s="471">
        <v>14</v>
      </c>
      <c r="H16" s="472">
        <v>32</v>
      </c>
    </row>
    <row r="17" spans="1:8" customFormat="1" ht="18">
      <c r="A17" s="105">
        <v>1</v>
      </c>
      <c r="B17" s="468" t="s">
        <v>821</v>
      </c>
      <c r="C17" s="469">
        <v>62</v>
      </c>
      <c r="D17" s="470">
        <v>55</v>
      </c>
      <c r="E17" s="470">
        <v>62</v>
      </c>
      <c r="F17" s="471">
        <v>15</v>
      </c>
      <c r="H17" s="472">
        <v>31</v>
      </c>
    </row>
    <row r="18" spans="1:8" customFormat="1" ht="18">
      <c r="A18" s="105">
        <v>2</v>
      </c>
      <c r="B18" s="468" t="s">
        <v>822</v>
      </c>
      <c r="C18" s="469">
        <v>61</v>
      </c>
      <c r="D18" s="470">
        <v>57</v>
      </c>
      <c r="E18" s="470">
        <v>61</v>
      </c>
      <c r="F18" s="471">
        <v>16</v>
      </c>
      <c r="H18" s="472">
        <v>30</v>
      </c>
    </row>
    <row r="19" spans="1:8" customFormat="1" ht="18">
      <c r="A19" s="105">
        <v>2</v>
      </c>
      <c r="B19" s="468" t="s">
        <v>823</v>
      </c>
      <c r="C19" s="469">
        <v>54</v>
      </c>
      <c r="D19" s="470">
        <v>53</v>
      </c>
      <c r="E19" s="470">
        <v>54</v>
      </c>
      <c r="F19" s="471">
        <v>17</v>
      </c>
      <c r="H19" s="472">
        <v>29</v>
      </c>
    </row>
    <row r="20" spans="1:8" customFormat="1" ht="18">
      <c r="A20" s="105">
        <v>2</v>
      </c>
      <c r="B20" s="473" t="s">
        <v>824</v>
      </c>
      <c r="C20" s="469">
        <v>50</v>
      </c>
      <c r="D20" s="470">
        <v>52</v>
      </c>
      <c r="E20" s="470">
        <v>50</v>
      </c>
      <c r="F20" s="471">
        <v>18</v>
      </c>
      <c r="H20" s="472">
        <v>28</v>
      </c>
    </row>
    <row r="21" spans="1:8" customFormat="1" ht="18">
      <c r="A21" s="105">
        <v>2</v>
      </c>
      <c r="B21" s="468" t="s">
        <v>825</v>
      </c>
      <c r="C21" s="469">
        <v>42</v>
      </c>
      <c r="D21" s="470">
        <v>34</v>
      </c>
      <c r="E21" s="470">
        <v>42</v>
      </c>
      <c r="F21" s="471">
        <v>19</v>
      </c>
      <c r="H21" s="472">
        <v>27</v>
      </c>
    </row>
    <row r="22" spans="1:8" customFormat="1" ht="19" thickBot="1">
      <c r="A22" s="474">
        <v>2</v>
      </c>
      <c r="B22" s="475" t="s">
        <v>826</v>
      </c>
      <c r="C22" s="476">
        <v>37</v>
      </c>
      <c r="D22" s="477">
        <v>37</v>
      </c>
      <c r="E22" s="477">
        <v>37</v>
      </c>
      <c r="F22" s="478">
        <v>20</v>
      </c>
      <c r="H22" s="479">
        <v>26</v>
      </c>
    </row>
    <row r="23" spans="1:8" customFormat="1">
      <c r="A23" s="63"/>
      <c r="B23" s="61"/>
      <c r="C23" s="61"/>
      <c r="D23" s="61"/>
      <c r="E23" s="59"/>
      <c r="F23" s="63"/>
      <c r="H23" s="26"/>
    </row>
    <row r="24" spans="1:8" customFormat="1">
      <c r="A24" s="59"/>
      <c r="B24" s="2"/>
      <c r="E24" s="454"/>
      <c r="H24" s="26"/>
    </row>
    <row r="25" spans="1:8" customFormat="1">
      <c r="A25" s="480"/>
      <c r="B25" s="481"/>
      <c r="C25" s="482"/>
      <c r="E25" s="454"/>
      <c r="H25" s="26"/>
    </row>
    <row r="26" spans="1:8" customFormat="1">
      <c r="E26" s="454"/>
      <c r="H26" s="26"/>
    </row>
    <row r="27" spans="1:8" customFormat="1" ht="16" thickBot="1">
      <c r="E27" s="454"/>
      <c r="H27" s="26"/>
    </row>
    <row r="28" spans="1:8" customFormat="1" ht="18" thickBot="1">
      <c r="C28" s="483" t="s">
        <v>78</v>
      </c>
      <c r="D28" s="26"/>
      <c r="H28" s="26"/>
    </row>
    <row r="29" spans="1:8" customFormat="1" ht="18" thickBot="1">
      <c r="A29" s="455" t="s">
        <v>805</v>
      </c>
      <c r="B29" s="484" t="s">
        <v>64</v>
      </c>
      <c r="C29" s="485" t="s">
        <v>827</v>
      </c>
      <c r="D29" s="486" t="s">
        <v>828</v>
      </c>
      <c r="E29" s="458" t="s">
        <v>829</v>
      </c>
      <c r="F29" s="459" t="s">
        <v>809</v>
      </c>
      <c r="G29" s="459" t="s">
        <v>830</v>
      </c>
      <c r="H29" s="459" t="s">
        <v>810</v>
      </c>
    </row>
    <row r="30" spans="1:8" customFormat="1" ht="18">
      <c r="A30" s="487">
        <v>1</v>
      </c>
      <c r="B30" s="488" t="s">
        <v>831</v>
      </c>
      <c r="C30" s="489">
        <v>111</v>
      </c>
      <c r="D30" s="490">
        <v>201</v>
      </c>
      <c r="E30" s="491">
        <v>111</v>
      </c>
      <c r="F30" s="466">
        <v>1</v>
      </c>
      <c r="G30" s="492">
        <v>1</v>
      </c>
      <c r="H30" s="472">
        <v>50</v>
      </c>
    </row>
    <row r="31" spans="1:8" customFormat="1" ht="18">
      <c r="A31" s="105">
        <v>1</v>
      </c>
      <c r="B31" s="468" t="s">
        <v>832</v>
      </c>
      <c r="C31" s="469">
        <v>100</v>
      </c>
      <c r="D31" s="470">
        <v>166</v>
      </c>
      <c r="E31" s="493">
        <v>100</v>
      </c>
      <c r="F31" s="471">
        <v>2</v>
      </c>
      <c r="G31" s="494">
        <v>3</v>
      </c>
      <c r="H31" s="472">
        <v>45</v>
      </c>
    </row>
    <row r="32" spans="1:8" customFormat="1" ht="18">
      <c r="A32" s="105">
        <v>1</v>
      </c>
      <c r="B32" s="468" t="s">
        <v>833</v>
      </c>
      <c r="C32" s="469">
        <v>97</v>
      </c>
      <c r="D32" s="470">
        <v>168</v>
      </c>
      <c r="E32" s="493">
        <v>97</v>
      </c>
      <c r="F32" s="471">
        <v>3</v>
      </c>
      <c r="G32" s="494">
        <v>2</v>
      </c>
      <c r="H32" s="472">
        <v>47</v>
      </c>
    </row>
    <row r="33" spans="1:8" customFormat="1" ht="18">
      <c r="A33" s="105">
        <v>2</v>
      </c>
      <c r="B33" s="468" t="s">
        <v>834</v>
      </c>
      <c r="C33" s="469">
        <v>89</v>
      </c>
      <c r="D33" s="470">
        <v>156</v>
      </c>
      <c r="E33" s="493">
        <v>93.94</v>
      </c>
      <c r="F33" s="471">
        <v>4</v>
      </c>
      <c r="G33" s="494">
        <v>4</v>
      </c>
      <c r="H33" s="472">
        <v>43</v>
      </c>
    </row>
    <row r="34" spans="1:8" customFormat="1" ht="18">
      <c r="A34" s="105">
        <v>1</v>
      </c>
      <c r="B34" s="468" t="s">
        <v>835</v>
      </c>
      <c r="C34" s="469">
        <v>84</v>
      </c>
      <c r="D34" s="470">
        <v>136</v>
      </c>
      <c r="E34" s="493">
        <v>84</v>
      </c>
      <c r="F34" s="471">
        <v>5</v>
      </c>
      <c r="H34" s="472">
        <v>41</v>
      </c>
    </row>
    <row r="35" spans="1:8" customFormat="1" ht="18">
      <c r="A35" s="105">
        <v>2</v>
      </c>
      <c r="B35" s="468" t="s">
        <v>836</v>
      </c>
      <c r="C35" s="469">
        <v>79</v>
      </c>
      <c r="D35" s="470">
        <v>130</v>
      </c>
      <c r="E35" s="493">
        <v>83.35</v>
      </c>
      <c r="F35" s="471">
        <v>6</v>
      </c>
      <c r="H35" s="472">
        <v>40</v>
      </c>
    </row>
    <row r="36" spans="1:8" customFormat="1" ht="18">
      <c r="A36" s="105">
        <v>1</v>
      </c>
      <c r="B36" s="468" t="s">
        <v>837</v>
      </c>
      <c r="C36" s="469">
        <v>75</v>
      </c>
      <c r="D36" s="470">
        <v>132</v>
      </c>
      <c r="E36" s="493">
        <v>75</v>
      </c>
      <c r="F36" s="471">
        <v>7</v>
      </c>
      <c r="H36" s="472">
        <v>39</v>
      </c>
    </row>
    <row r="37" spans="1:8" customFormat="1" ht="18">
      <c r="A37" s="105">
        <v>2</v>
      </c>
      <c r="B37" s="468" t="s">
        <v>838</v>
      </c>
      <c r="C37" s="469">
        <v>62</v>
      </c>
      <c r="D37" s="470">
        <v>108</v>
      </c>
      <c r="E37" s="493">
        <v>65.41</v>
      </c>
      <c r="F37" s="471">
        <v>8</v>
      </c>
      <c r="H37" s="472">
        <v>38</v>
      </c>
    </row>
    <row r="38" spans="1:8" customFormat="1" ht="18">
      <c r="A38" s="105">
        <v>1</v>
      </c>
      <c r="B38" s="468" t="s">
        <v>839</v>
      </c>
      <c r="C38" s="469">
        <v>63</v>
      </c>
      <c r="D38" s="470">
        <v>145</v>
      </c>
      <c r="E38" s="493">
        <v>63</v>
      </c>
      <c r="F38" s="471">
        <v>9</v>
      </c>
      <c r="H38" s="472">
        <v>37</v>
      </c>
    </row>
    <row r="39" spans="1:8" customFormat="1" ht="18">
      <c r="A39" s="105">
        <v>2</v>
      </c>
      <c r="B39" s="468" t="s">
        <v>41</v>
      </c>
      <c r="C39" s="469">
        <v>52</v>
      </c>
      <c r="D39" s="470">
        <v>96</v>
      </c>
      <c r="E39" s="493">
        <v>54.86</v>
      </c>
      <c r="F39" s="471">
        <v>10</v>
      </c>
      <c r="H39" s="472">
        <v>36</v>
      </c>
    </row>
    <row r="40" spans="1:8" customFormat="1" ht="18">
      <c r="A40" s="105">
        <v>2</v>
      </c>
      <c r="B40" s="468" t="s">
        <v>840</v>
      </c>
      <c r="C40" s="469">
        <v>51</v>
      </c>
      <c r="D40" s="470">
        <v>106</v>
      </c>
      <c r="E40" s="493">
        <v>53.81</v>
      </c>
      <c r="F40" s="471">
        <v>11</v>
      </c>
      <c r="H40" s="472">
        <v>35</v>
      </c>
    </row>
    <row r="41" spans="1:8" customFormat="1" ht="18">
      <c r="A41" s="105">
        <v>1</v>
      </c>
      <c r="B41" s="468" t="s">
        <v>66</v>
      </c>
      <c r="C41" s="469">
        <v>53</v>
      </c>
      <c r="D41" s="470">
        <v>74</v>
      </c>
      <c r="E41" s="493">
        <v>53</v>
      </c>
      <c r="F41" s="471">
        <v>12</v>
      </c>
      <c r="H41" s="472">
        <v>34</v>
      </c>
    </row>
    <row r="42" spans="1:8" customFormat="1" ht="19" thickBot="1">
      <c r="A42" s="474">
        <v>2</v>
      </c>
      <c r="B42" s="475" t="s">
        <v>841</v>
      </c>
      <c r="C42" s="476">
        <v>44</v>
      </c>
      <c r="D42" s="477">
        <v>92</v>
      </c>
      <c r="E42" s="495">
        <v>46.42</v>
      </c>
      <c r="F42" s="478">
        <v>13</v>
      </c>
      <c r="H42" s="479">
        <v>33</v>
      </c>
    </row>
    <row r="43" spans="1:8" customFormat="1">
      <c r="A43" s="63"/>
      <c r="B43" s="61"/>
      <c r="C43" s="59"/>
      <c r="D43" s="59"/>
      <c r="E43" s="62"/>
      <c r="F43" s="59"/>
    </row>
    <row r="44" spans="1:8" customFormat="1">
      <c r="A44" s="3"/>
      <c r="C44" s="26"/>
      <c r="D44" s="26"/>
      <c r="F44" s="59"/>
    </row>
    <row r="45" spans="1:8" customFormat="1">
      <c r="E45" s="454"/>
      <c r="F45" s="59"/>
    </row>
    <row r="46" spans="1:8" customFormat="1">
      <c r="E46" s="454"/>
      <c r="F46" s="59"/>
    </row>
    <row r="47" spans="1:8" customFormat="1">
      <c r="E47" s="454"/>
      <c r="F47" s="59"/>
    </row>
    <row r="48" spans="1:8" customFormat="1">
      <c r="E48" s="454"/>
      <c r="F48" s="59"/>
    </row>
    <row r="49" spans="6:6" customFormat="1">
      <c r="F49" s="59"/>
    </row>
    <row r="50" spans="6:6" customFormat="1">
      <c r="F50" s="63"/>
    </row>
    <row r="51" spans="6:6" customFormat="1">
      <c r="F51" s="6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zoomScale="80" zoomScaleNormal="80" zoomScalePageLayoutView="80" workbookViewId="0">
      <selection activeCell="B5" sqref="B5:C20"/>
    </sheetView>
  </sheetViews>
  <sheetFormatPr baseColWidth="10" defaultColWidth="9.1640625" defaultRowHeight="19.5" customHeight="1" x14ac:dyDescent="0"/>
  <cols>
    <col min="1" max="1" width="8.6640625" customWidth="1"/>
    <col min="2" max="2" width="23.6640625" customWidth="1"/>
    <col min="3" max="3" width="21.33203125" customWidth="1"/>
    <col min="4" max="4" width="8.6640625" customWidth="1"/>
    <col min="5" max="5" width="13.6640625" customWidth="1"/>
    <col min="6" max="6" width="5.33203125" customWidth="1"/>
    <col min="7" max="7" width="23.6640625" customWidth="1"/>
    <col min="9" max="9" width="8.33203125" customWidth="1"/>
    <col min="10" max="10" width="5.83203125" customWidth="1"/>
    <col min="11" max="11" width="5.33203125" customWidth="1"/>
    <col min="12" max="12" width="23.6640625" customWidth="1"/>
    <col min="13" max="13" width="14.1640625" customWidth="1"/>
    <col min="14" max="14" width="5.6640625" customWidth="1"/>
    <col min="15" max="15" width="7.83203125" customWidth="1"/>
    <col min="16" max="16" width="30.6640625" customWidth="1"/>
    <col min="17" max="17" width="16.33203125" customWidth="1"/>
    <col min="18" max="18" width="12.83203125" customWidth="1"/>
    <col min="25" max="25" width="9.1640625" style="510"/>
  </cols>
  <sheetData>
    <row r="1" spans="1:17" customFormat="1" ht="26">
      <c r="A1" s="1" t="s">
        <v>842</v>
      </c>
      <c r="B1" s="2"/>
      <c r="C1" s="496"/>
      <c r="D1" s="496"/>
      <c r="E1" s="496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customFormat="1" ht="24.75" customHeight="1">
      <c r="A2" s="1"/>
      <c r="B2" s="45"/>
      <c r="C2" s="496"/>
      <c r="D2" s="496"/>
      <c r="E2" s="496"/>
      <c r="F2" s="318"/>
      <c r="G2" s="110"/>
      <c r="H2" s="124"/>
      <c r="I2" s="318"/>
      <c r="J2" s="62"/>
      <c r="K2" s="318"/>
      <c r="L2" s="110"/>
      <c r="M2" s="62"/>
      <c r="N2" s="62"/>
      <c r="O2" s="62"/>
      <c r="P2" s="62"/>
      <c r="Q2" s="62"/>
    </row>
    <row r="3" spans="1:17" customFormat="1" ht="24" thickBot="1">
      <c r="B3" s="25" t="s">
        <v>63</v>
      </c>
      <c r="E3" s="6"/>
      <c r="F3" s="18"/>
      <c r="G3" s="40"/>
      <c r="H3" s="18"/>
      <c r="I3" s="18"/>
      <c r="J3" s="62"/>
      <c r="K3" s="18"/>
      <c r="L3" s="40"/>
      <c r="M3" s="14"/>
      <c r="N3" s="62"/>
      <c r="O3" s="62"/>
      <c r="P3" s="62"/>
      <c r="Q3" s="62"/>
    </row>
    <row r="4" spans="1:17" customFormat="1" ht="19" thickTop="1" thickBot="1">
      <c r="A4" s="497" t="s">
        <v>23</v>
      </c>
      <c r="B4" s="497" t="s">
        <v>1</v>
      </c>
      <c r="C4" s="498" t="s">
        <v>152</v>
      </c>
      <c r="E4" s="6"/>
      <c r="F4" s="18"/>
      <c r="G4" s="40"/>
      <c r="H4" s="18"/>
      <c r="I4" s="18"/>
      <c r="J4" s="14"/>
      <c r="K4" s="18"/>
      <c r="L4" s="10"/>
      <c r="M4" s="499"/>
      <c r="N4" s="14"/>
      <c r="O4" s="62"/>
      <c r="P4" s="62"/>
      <c r="Q4" s="62"/>
    </row>
    <row r="5" spans="1:17" customFormat="1" ht="19" thickTop="1" thickBot="1">
      <c r="A5" s="500">
        <v>1</v>
      </c>
      <c r="B5" s="501" t="s">
        <v>29</v>
      </c>
      <c r="C5" s="502">
        <v>50</v>
      </c>
      <c r="D5" s="503" t="s">
        <v>843</v>
      </c>
      <c r="E5" s="13"/>
      <c r="F5" s="18"/>
      <c r="G5" s="10"/>
      <c r="H5" s="18"/>
      <c r="I5" s="18"/>
      <c r="J5" s="62"/>
      <c r="K5" s="18"/>
      <c r="L5" s="10"/>
      <c r="M5" s="499"/>
      <c r="N5" s="62"/>
      <c r="O5" s="62"/>
      <c r="P5" s="62"/>
      <c r="Q5" s="62"/>
    </row>
    <row r="6" spans="1:17" customFormat="1" ht="19" thickTop="1" thickBot="1">
      <c r="A6" s="504">
        <v>2</v>
      </c>
      <c r="B6" s="505" t="s">
        <v>5</v>
      </c>
      <c r="C6" s="502">
        <v>47</v>
      </c>
      <c r="D6" s="503"/>
      <c r="E6" s="13"/>
      <c r="F6" s="18"/>
      <c r="G6" s="10"/>
      <c r="H6" s="18"/>
      <c r="I6" s="18"/>
      <c r="J6" s="62"/>
      <c r="K6" s="18"/>
      <c r="L6" s="10"/>
      <c r="M6" s="499"/>
      <c r="N6" s="62"/>
      <c r="O6" s="62"/>
      <c r="P6" s="62"/>
      <c r="Q6" s="62"/>
    </row>
    <row r="7" spans="1:17" customFormat="1" ht="19" thickTop="1" thickBot="1">
      <c r="A7" s="504">
        <v>3</v>
      </c>
      <c r="B7" s="505" t="s">
        <v>9</v>
      </c>
      <c r="C7" s="502">
        <v>45</v>
      </c>
      <c r="D7" s="503"/>
      <c r="E7" s="13"/>
      <c r="F7" s="18"/>
      <c r="G7" s="10"/>
      <c r="H7" s="18"/>
      <c r="I7" s="18"/>
      <c r="J7" s="62"/>
      <c r="K7" s="18"/>
      <c r="L7" s="10"/>
      <c r="M7" s="14"/>
      <c r="N7" s="62"/>
      <c r="O7" s="62"/>
      <c r="P7" s="62"/>
      <c r="Q7" s="62"/>
    </row>
    <row r="8" spans="1:17" customFormat="1" ht="19" thickTop="1" thickBot="1">
      <c r="A8" s="504">
        <v>4</v>
      </c>
      <c r="B8" s="505" t="s">
        <v>65</v>
      </c>
      <c r="C8" s="502">
        <v>43</v>
      </c>
      <c r="D8" s="503"/>
      <c r="E8" s="13"/>
      <c r="F8" s="18"/>
      <c r="G8" s="10"/>
      <c r="H8" s="18"/>
      <c r="I8" s="18"/>
      <c r="J8" s="62"/>
      <c r="K8" s="62"/>
      <c r="L8" s="62"/>
      <c r="M8" s="62"/>
      <c r="N8" s="62"/>
      <c r="O8" s="62"/>
      <c r="P8" s="62"/>
      <c r="Q8" s="62"/>
    </row>
    <row r="9" spans="1:17" customFormat="1" ht="20.25" customHeight="1" thickTop="1" thickBot="1">
      <c r="A9" s="504">
        <v>5</v>
      </c>
      <c r="B9" s="505" t="s">
        <v>19</v>
      </c>
      <c r="C9" s="502">
        <v>41</v>
      </c>
      <c r="D9" s="503"/>
      <c r="E9" s="13"/>
      <c r="F9" s="18"/>
      <c r="G9" s="10"/>
      <c r="H9" s="18"/>
      <c r="I9" s="18"/>
      <c r="J9" s="62"/>
      <c r="K9" s="62"/>
      <c r="L9" s="45"/>
      <c r="M9" s="62"/>
      <c r="N9" s="62"/>
      <c r="O9" s="62"/>
      <c r="P9" s="62"/>
      <c r="Q9" s="62"/>
    </row>
    <row r="10" spans="1:17" customFormat="1" ht="19" thickTop="1" thickBot="1">
      <c r="A10" s="504">
        <v>6</v>
      </c>
      <c r="B10" s="505" t="s">
        <v>8</v>
      </c>
      <c r="C10" s="502">
        <v>40</v>
      </c>
      <c r="D10" s="503"/>
      <c r="E10" s="13"/>
      <c r="F10" s="18"/>
      <c r="G10" s="10"/>
      <c r="H10" s="18"/>
      <c r="I10" s="18"/>
      <c r="J10" s="62"/>
      <c r="K10" s="18"/>
      <c r="L10" s="40"/>
      <c r="M10" s="18"/>
      <c r="N10" s="62"/>
      <c r="O10" s="62"/>
      <c r="P10" s="62"/>
      <c r="Q10" s="62"/>
    </row>
    <row r="11" spans="1:17" customFormat="1" ht="19" thickTop="1" thickBot="1">
      <c r="A11" s="504">
        <v>7</v>
      </c>
      <c r="B11" s="506" t="s">
        <v>6</v>
      </c>
      <c r="C11" s="502">
        <v>39</v>
      </c>
      <c r="D11" s="503"/>
      <c r="E11" s="13"/>
      <c r="F11" s="18"/>
      <c r="G11" s="19"/>
      <c r="H11" s="18"/>
      <c r="I11" s="18"/>
      <c r="J11" s="62"/>
      <c r="K11" s="18"/>
      <c r="L11" s="40"/>
      <c r="M11" s="499"/>
      <c r="N11" s="62"/>
      <c r="O11" s="62"/>
      <c r="P11" s="62"/>
      <c r="Q11" s="62"/>
    </row>
    <row r="12" spans="1:17" customFormat="1" ht="19" thickTop="1" thickBot="1">
      <c r="A12" s="504">
        <v>8</v>
      </c>
      <c r="B12" s="507" t="s">
        <v>14</v>
      </c>
      <c r="C12" s="502">
        <v>38</v>
      </c>
      <c r="D12" s="503"/>
      <c r="E12" s="13"/>
      <c r="F12" s="18"/>
      <c r="G12" s="10"/>
      <c r="H12" s="18"/>
      <c r="I12" s="18"/>
      <c r="J12" s="62"/>
      <c r="K12" s="18"/>
      <c r="L12" s="40"/>
      <c r="M12" s="499"/>
      <c r="N12" s="62"/>
      <c r="O12" s="62"/>
      <c r="P12" s="62"/>
      <c r="Q12" s="62"/>
    </row>
    <row r="13" spans="1:17" customFormat="1" ht="19" thickTop="1" thickBot="1">
      <c r="A13" s="504">
        <v>9</v>
      </c>
      <c r="B13" s="505" t="s">
        <v>844</v>
      </c>
      <c r="C13" s="502">
        <v>39</v>
      </c>
      <c r="D13" s="503" t="s">
        <v>845</v>
      </c>
      <c r="E13" s="109" t="s">
        <v>71</v>
      </c>
      <c r="F13" s="18"/>
      <c r="G13" s="10"/>
      <c r="H13" s="18"/>
      <c r="I13" s="18"/>
      <c r="J13" s="62"/>
      <c r="K13" s="18"/>
      <c r="L13" s="40"/>
      <c r="M13" s="499"/>
      <c r="N13" s="62"/>
      <c r="O13" s="62"/>
      <c r="P13" s="62"/>
      <c r="Q13" s="62"/>
    </row>
    <row r="14" spans="1:17" customFormat="1" ht="19" thickTop="1" thickBot="1">
      <c r="A14" s="504">
        <v>10</v>
      </c>
      <c r="B14" s="505" t="s">
        <v>41</v>
      </c>
      <c r="C14" s="502">
        <v>37</v>
      </c>
      <c r="E14" s="109" t="s">
        <v>72</v>
      </c>
      <c r="F14" s="18"/>
      <c r="G14" s="10"/>
      <c r="H14" s="18"/>
      <c r="I14" s="18"/>
      <c r="J14" s="62"/>
      <c r="K14" s="62"/>
      <c r="L14" s="62"/>
      <c r="M14" s="62"/>
      <c r="N14" s="62"/>
      <c r="O14" s="62"/>
      <c r="P14" s="62"/>
      <c r="Q14" s="62"/>
    </row>
    <row r="15" spans="1:17" customFormat="1" ht="19" thickTop="1" thickBot="1">
      <c r="A15" s="504">
        <v>11</v>
      </c>
      <c r="B15" s="505" t="s">
        <v>57</v>
      </c>
      <c r="C15" s="502">
        <v>35</v>
      </c>
      <c r="E15" s="13"/>
      <c r="F15" s="40"/>
      <c r="G15" s="40"/>
      <c r="H15" s="40"/>
      <c r="I15" s="40"/>
      <c r="J15" s="62"/>
      <c r="K15" s="62"/>
      <c r="L15" s="62"/>
      <c r="M15" s="62"/>
      <c r="N15" s="62"/>
      <c r="O15" s="62"/>
      <c r="P15" s="62"/>
      <c r="Q15" s="62"/>
    </row>
    <row r="16" spans="1:17" customFormat="1" ht="20.25" customHeight="1" thickTop="1" thickBot="1">
      <c r="A16" s="504">
        <v>12</v>
      </c>
      <c r="B16" s="505" t="s">
        <v>691</v>
      </c>
      <c r="C16" s="502">
        <v>34</v>
      </c>
      <c r="E16" s="13"/>
      <c r="F16" s="18"/>
      <c r="G16" s="40"/>
      <c r="H16" s="18"/>
      <c r="I16" s="18"/>
      <c r="J16" s="14"/>
      <c r="K16" s="318"/>
      <c r="L16" s="110"/>
      <c r="M16" s="62"/>
      <c r="N16" s="62"/>
      <c r="O16" s="62"/>
      <c r="P16" s="62"/>
      <c r="Q16" s="62"/>
    </row>
    <row r="17" spans="1:17" customFormat="1" ht="19" thickTop="1" thickBot="1">
      <c r="A17" s="504">
        <v>13</v>
      </c>
      <c r="B17" s="505" t="s">
        <v>22</v>
      </c>
      <c r="C17" s="502">
        <v>33</v>
      </c>
      <c r="E17" s="13"/>
      <c r="F17" s="18"/>
      <c r="G17" s="10"/>
      <c r="H17" s="18"/>
      <c r="I17" s="18"/>
      <c r="J17" s="62"/>
      <c r="K17" s="18"/>
      <c r="L17" s="40"/>
      <c r="M17" s="14"/>
      <c r="N17" s="14"/>
      <c r="O17" s="62"/>
      <c r="P17" s="62"/>
      <c r="Q17" s="62"/>
    </row>
    <row r="18" spans="1:17" customFormat="1" ht="19" thickTop="1" thickBot="1">
      <c r="A18" s="504">
        <v>14</v>
      </c>
      <c r="B18" s="505" t="s">
        <v>58</v>
      </c>
      <c r="C18" s="502">
        <v>32</v>
      </c>
      <c r="E18" s="13"/>
      <c r="F18" s="18"/>
      <c r="G18" s="10"/>
      <c r="H18" s="18"/>
      <c r="I18" s="18"/>
      <c r="J18" s="62"/>
      <c r="K18" s="18"/>
      <c r="L18" s="10"/>
      <c r="M18" s="499"/>
      <c r="N18" s="62"/>
      <c r="O18" s="62"/>
      <c r="P18" s="62"/>
      <c r="Q18" s="62"/>
    </row>
    <row r="19" spans="1:17" customFormat="1" ht="19" thickTop="1" thickBot="1">
      <c r="A19" s="504">
        <v>15</v>
      </c>
      <c r="B19" s="505" t="s">
        <v>846</v>
      </c>
      <c r="C19" s="502">
        <v>31</v>
      </c>
      <c r="E19" s="13"/>
      <c r="F19" s="18"/>
      <c r="G19" s="10"/>
      <c r="H19" s="18"/>
      <c r="I19" s="18"/>
      <c r="J19" s="62"/>
      <c r="K19" s="18"/>
      <c r="L19" s="10"/>
      <c r="M19" s="499"/>
      <c r="N19" s="62"/>
      <c r="O19" s="62"/>
      <c r="P19" s="62"/>
      <c r="Q19" s="62"/>
    </row>
    <row r="20" spans="1:17" customFormat="1" ht="19" thickTop="1" thickBot="1">
      <c r="A20" s="508">
        <v>16</v>
      </c>
      <c r="B20" s="509" t="s">
        <v>847</v>
      </c>
      <c r="C20" s="502">
        <v>30</v>
      </c>
      <c r="E20" s="13"/>
      <c r="F20" s="18"/>
      <c r="G20" s="10"/>
      <c r="H20" s="18"/>
      <c r="I20" s="18"/>
      <c r="J20" s="62"/>
      <c r="K20" s="18"/>
      <c r="L20" s="10"/>
      <c r="M20" s="499"/>
      <c r="N20" s="62"/>
      <c r="O20" s="18"/>
      <c r="P20" s="10"/>
      <c r="Q20" s="127"/>
    </row>
    <row r="21" spans="1:17" customFormat="1" ht="18" thickTop="1">
      <c r="A21" s="18"/>
      <c r="B21" s="10"/>
      <c r="C21" s="18"/>
      <c r="D21" s="18"/>
      <c r="E21" s="14"/>
      <c r="F21" s="18"/>
      <c r="G21" s="10"/>
      <c r="H21" s="18"/>
      <c r="I21" s="18"/>
      <c r="J21" s="62"/>
      <c r="K21" s="18"/>
      <c r="L21" s="10"/>
      <c r="M21" s="14"/>
      <c r="N21" s="62"/>
      <c r="O21" s="18"/>
      <c r="P21" s="10"/>
      <c r="Q21" s="127"/>
    </row>
    <row r="22" spans="1:17" customFormat="1" ht="17">
      <c r="A22" s="18"/>
      <c r="B22" s="10"/>
      <c r="C22" s="18"/>
      <c r="D22" s="18"/>
      <c r="E22" s="128"/>
      <c r="F22" s="18"/>
      <c r="G22" s="10"/>
      <c r="H22" s="18"/>
      <c r="I22" s="18"/>
      <c r="J22" s="62"/>
      <c r="K22" s="62"/>
      <c r="L22" s="10"/>
      <c r="M22" s="62"/>
      <c r="N22" s="62"/>
      <c r="O22" s="18"/>
      <c r="P22" s="10"/>
      <c r="Q22" s="127"/>
    </row>
    <row r="23" spans="1:17" customFormat="1" ht="20.25" customHeight="1">
      <c r="A23" s="18"/>
      <c r="B23" s="10"/>
      <c r="C23" s="18"/>
      <c r="D23" s="18"/>
      <c r="E23" s="14"/>
      <c r="F23" s="18"/>
      <c r="G23" s="10"/>
      <c r="H23" s="18"/>
      <c r="I23" s="18"/>
      <c r="J23" s="62"/>
      <c r="K23" s="62"/>
      <c r="L23" s="83"/>
      <c r="M23" s="62"/>
      <c r="N23" s="62"/>
      <c r="O23" s="18"/>
      <c r="P23" s="10"/>
      <c r="Q23" s="127"/>
    </row>
    <row r="24" spans="1:17" customFormat="1" ht="20.25" customHeight="1">
      <c r="A24" s="18"/>
      <c r="B24" s="10"/>
      <c r="C24" s="18"/>
      <c r="D24" s="18"/>
      <c r="E24" s="14"/>
      <c r="F24" s="18"/>
      <c r="G24" s="10"/>
      <c r="H24" s="18"/>
      <c r="I24" s="18"/>
      <c r="J24" s="62"/>
      <c r="K24" s="18"/>
      <c r="L24" s="40"/>
      <c r="M24" s="18"/>
      <c r="N24" s="62"/>
      <c r="O24" s="18"/>
      <c r="P24" s="10"/>
      <c r="Q24" s="56"/>
    </row>
    <row r="25" spans="1:17" customFormat="1" ht="20.25" customHeight="1">
      <c r="A25" s="18"/>
      <c r="B25" s="10"/>
      <c r="C25" s="18"/>
      <c r="D25" s="18"/>
      <c r="E25" s="14"/>
      <c r="F25" s="18"/>
      <c r="G25" s="10"/>
      <c r="H25" s="18"/>
      <c r="I25" s="18"/>
      <c r="J25" s="62"/>
      <c r="K25" s="18"/>
      <c r="L25" s="40"/>
      <c r="M25" s="499"/>
      <c r="N25" s="62"/>
      <c r="O25" s="18"/>
      <c r="P25" s="10"/>
      <c r="Q25" s="56"/>
    </row>
    <row r="26" spans="1:17" customFormat="1" ht="20.25" customHeight="1">
      <c r="A26" s="18"/>
      <c r="B26" s="10"/>
      <c r="C26" s="18"/>
      <c r="D26" s="18"/>
      <c r="E26" s="14"/>
      <c r="F26" s="18"/>
      <c r="G26" s="10"/>
      <c r="H26" s="18"/>
      <c r="I26" s="18"/>
      <c r="J26" s="62"/>
      <c r="K26" s="18"/>
      <c r="L26" s="40"/>
      <c r="M26" s="499"/>
      <c r="N26" s="62"/>
      <c r="O26" s="18"/>
      <c r="P26" s="10"/>
      <c r="Q26" s="56"/>
    </row>
    <row r="27" spans="1:17" customFormat="1" ht="20.25" customHeight="1">
      <c r="A27" s="40"/>
      <c r="B27" s="40"/>
      <c r="C27" s="40"/>
      <c r="D27" s="40"/>
      <c r="E27" s="14"/>
      <c r="F27" s="62"/>
      <c r="G27" s="62"/>
      <c r="H27" s="62"/>
      <c r="I27" s="62"/>
      <c r="J27" s="62"/>
      <c r="K27" s="18"/>
      <c r="L27" s="40"/>
      <c r="M27" s="499"/>
      <c r="N27" s="62"/>
      <c r="O27" s="18"/>
      <c r="P27" s="40"/>
      <c r="Q27" s="18"/>
    </row>
    <row r="28" spans="1:17" customFormat="1" ht="19.5" customHeight="1">
      <c r="A28" s="40"/>
      <c r="B28" s="40"/>
      <c r="C28" s="40"/>
      <c r="D28" s="40"/>
      <c r="E28" s="14"/>
      <c r="F28" s="62"/>
      <c r="G28" s="62"/>
      <c r="H28" s="62"/>
      <c r="I28" s="62"/>
      <c r="J28" s="62"/>
      <c r="K28" s="62"/>
      <c r="L28" s="62"/>
      <c r="M28" s="62"/>
      <c r="N28" s="62"/>
      <c r="O28" s="18"/>
      <c r="P28" s="40"/>
      <c r="Q28" s="18"/>
    </row>
    <row r="29" spans="1:17" customFormat="1" ht="19.5" customHeight="1">
      <c r="A29" s="62"/>
      <c r="B29" s="62"/>
      <c r="C29" s="62"/>
      <c r="D29" s="62"/>
      <c r="E29" s="14"/>
      <c r="F29" s="62"/>
      <c r="G29" s="62"/>
      <c r="H29" s="62"/>
      <c r="I29" s="62"/>
      <c r="J29" s="62"/>
      <c r="K29" s="62"/>
      <c r="L29" s="62"/>
      <c r="M29" s="62"/>
      <c r="N29" s="62"/>
      <c r="O29" s="18"/>
      <c r="P29" s="40"/>
      <c r="Q29" s="18"/>
    </row>
    <row r="30" spans="1:17" customFormat="1" ht="19.5" customHeight="1">
      <c r="A30" s="62"/>
      <c r="B30" s="62"/>
      <c r="C30" s="62"/>
      <c r="D30" s="62"/>
      <c r="E30" s="14"/>
      <c r="F30" s="62"/>
      <c r="G30" s="62"/>
      <c r="H30" s="62"/>
      <c r="I30" s="62"/>
      <c r="J30" s="62"/>
      <c r="K30" s="62"/>
      <c r="L30" s="62"/>
      <c r="M30" s="62"/>
      <c r="N30" s="62"/>
      <c r="O30" s="18"/>
      <c r="P30" s="40"/>
      <c r="Q30" s="18"/>
    </row>
    <row r="31" spans="1:17" customFormat="1" ht="19.5" customHeight="1">
      <c r="A31" s="62"/>
      <c r="B31" s="62"/>
      <c r="C31" s="62"/>
      <c r="D31" s="62"/>
      <c r="E31" s="14"/>
      <c r="F31" s="62"/>
      <c r="G31" s="62"/>
      <c r="H31" s="62"/>
      <c r="I31" s="62"/>
      <c r="J31" s="62"/>
      <c r="K31" s="62"/>
      <c r="L31" s="62"/>
      <c r="M31" s="62"/>
      <c r="N31" s="62"/>
      <c r="O31" s="18"/>
      <c r="P31" s="40"/>
      <c r="Q31" s="18"/>
    </row>
    <row r="32" spans="1:17" customFormat="1" ht="19.5" customHeight="1">
      <c r="A32" s="62"/>
      <c r="B32" s="62"/>
      <c r="C32" s="62"/>
      <c r="D32" s="62"/>
      <c r="E32" s="318"/>
      <c r="F32" s="62"/>
      <c r="G32" s="62"/>
      <c r="H32" s="62"/>
      <c r="I32" s="62"/>
      <c r="J32" s="62"/>
      <c r="K32" s="62"/>
      <c r="L32" s="62"/>
      <c r="M32" s="62"/>
      <c r="N32" s="62"/>
      <c r="O32" s="18"/>
      <c r="P32" s="40"/>
      <c r="Q32" s="18"/>
    </row>
    <row r="33" spans="1:17" customFormat="1" ht="19.5" customHeight="1">
      <c r="A33" s="62"/>
      <c r="B33" s="62"/>
      <c r="C33" s="62"/>
      <c r="D33" s="62"/>
      <c r="E33" s="40"/>
      <c r="F33" s="62"/>
      <c r="G33" s="62"/>
      <c r="H33" s="62"/>
      <c r="I33" s="62"/>
      <c r="J33" s="62"/>
      <c r="K33" s="62"/>
      <c r="L33" s="62"/>
      <c r="M33" s="62"/>
      <c r="N33" s="62"/>
      <c r="O33" s="18"/>
      <c r="P33" s="40"/>
      <c r="Q33" s="18"/>
    </row>
    <row r="34" spans="1:17" customFormat="1" ht="19.5" customHeight="1">
      <c r="A34" s="62"/>
      <c r="B34" s="62"/>
      <c r="C34" s="62"/>
      <c r="D34" s="62"/>
      <c r="E34" s="40"/>
      <c r="F34" s="62"/>
      <c r="G34" s="62"/>
      <c r="H34" s="62"/>
      <c r="I34" s="62"/>
      <c r="J34" s="62"/>
      <c r="K34" s="62"/>
      <c r="L34" s="62"/>
      <c r="M34" s="62"/>
      <c r="N34" s="62"/>
      <c r="O34" s="18"/>
      <c r="P34" s="40"/>
      <c r="Q34" s="18"/>
    </row>
    <row r="35" spans="1:17" customFormat="1" ht="19.5" customHeight="1">
      <c r="A35" s="62"/>
      <c r="B35" s="62"/>
      <c r="C35" s="62"/>
      <c r="D35" s="62"/>
      <c r="E35" s="40"/>
      <c r="F35" s="62"/>
      <c r="G35" s="62"/>
      <c r="H35" s="62"/>
      <c r="I35" s="62"/>
      <c r="J35" s="62"/>
      <c r="K35" s="62"/>
      <c r="L35" s="62"/>
      <c r="M35" s="62"/>
      <c r="N35" s="62"/>
      <c r="O35" s="18"/>
      <c r="P35" s="40"/>
      <c r="Q35" s="18"/>
    </row>
    <row r="36" spans="1:17" customFormat="1" ht="19.5" customHeight="1">
      <c r="A36" s="62"/>
      <c r="B36" s="62"/>
      <c r="C36" s="62"/>
      <c r="D36" s="62"/>
      <c r="E36" s="40"/>
      <c r="F36" s="62"/>
      <c r="G36" s="62"/>
      <c r="H36" s="62"/>
      <c r="I36" s="62"/>
      <c r="J36" s="62"/>
      <c r="K36" s="62"/>
      <c r="L36" s="62"/>
      <c r="M36" s="62"/>
      <c r="N36" s="62"/>
      <c r="O36" s="18"/>
      <c r="P36" s="40"/>
      <c r="Q36" s="18"/>
    </row>
    <row r="37" spans="1:17" customFormat="1" ht="19.5" customHeight="1">
      <c r="A37" s="62"/>
      <c r="B37" s="62"/>
      <c r="C37" s="62"/>
      <c r="D37" s="62"/>
      <c r="E37" s="40"/>
      <c r="F37" s="62"/>
      <c r="G37" s="62"/>
      <c r="H37" s="62"/>
      <c r="I37" s="62"/>
      <c r="J37" s="62"/>
      <c r="K37" s="62"/>
      <c r="L37" s="62"/>
      <c r="M37" s="62"/>
      <c r="N37" s="62"/>
      <c r="O37" s="18"/>
      <c r="P37" s="40"/>
      <c r="Q37" s="18"/>
    </row>
    <row r="38" spans="1:17" customFormat="1" ht="18.75" customHeight="1">
      <c r="A38" s="62"/>
      <c r="B38" s="62"/>
      <c r="C38" s="62"/>
      <c r="D38" s="62"/>
      <c r="E38" s="40"/>
      <c r="F38" s="62"/>
      <c r="G38" s="62"/>
      <c r="H38" s="62"/>
      <c r="I38" s="62"/>
      <c r="J38" s="62"/>
      <c r="K38" s="62"/>
      <c r="L38" s="62"/>
      <c r="M38" s="62"/>
      <c r="N38" s="62"/>
      <c r="O38" s="18"/>
      <c r="P38" s="40"/>
      <c r="Q38" s="18"/>
    </row>
    <row r="39" spans="1:17" customFormat="1" ht="19.5" customHeight="1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18"/>
      <c r="P39" s="40"/>
      <c r="Q39" s="18"/>
    </row>
    <row r="40" spans="1:17" customFormat="1" ht="19.5" customHeight="1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18"/>
      <c r="P40" s="40"/>
      <c r="Q40" s="18"/>
    </row>
    <row r="41" spans="1:17" customFormat="1" ht="19.5" customHeight="1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18"/>
      <c r="P41" s="40"/>
      <c r="Q41" s="18"/>
    </row>
    <row r="42" spans="1:17" customFormat="1" ht="19.5" customHeight="1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18"/>
      <c r="P42" s="40"/>
      <c r="Q42" s="18"/>
    </row>
    <row r="43" spans="1:17" customFormat="1" ht="19.5" customHeight="1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18"/>
      <c r="P43" s="40"/>
      <c r="Q43" s="18"/>
    </row>
    <row r="44" spans="1:17" customFormat="1" ht="19.5" customHeight="1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</row>
    <row r="45" spans="1:17" customFormat="1" ht="19.5" customHeight="1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1:17" customFormat="1" ht="19.5" customHeight="1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zoomScale="80" zoomScaleNormal="80" zoomScalePageLayoutView="80" workbookViewId="0">
      <selection activeCell="B5" sqref="B5:B14"/>
    </sheetView>
  </sheetViews>
  <sheetFormatPr baseColWidth="10" defaultColWidth="9.1640625" defaultRowHeight="19.5" customHeight="1" x14ac:dyDescent="0"/>
  <cols>
    <col min="1" max="1" width="8.6640625" customWidth="1"/>
    <col min="2" max="2" width="38" customWidth="1"/>
    <col min="3" max="3" width="13.6640625" customWidth="1"/>
    <col min="4" max="4" width="5.33203125" customWidth="1"/>
    <col min="5" max="5" width="23.6640625" customWidth="1"/>
    <col min="7" max="7" width="8.33203125" customWidth="1"/>
    <col min="8" max="14" width="5.83203125" customWidth="1"/>
    <col min="15" max="15" width="16.33203125" customWidth="1"/>
    <col min="16" max="16" width="12.83203125" customWidth="1"/>
    <col min="23" max="23" width="9.1640625" style="510"/>
  </cols>
  <sheetData>
    <row r="1" spans="1:23" ht="26">
      <c r="A1" s="1" t="s">
        <v>848</v>
      </c>
      <c r="B1" s="2"/>
      <c r="C1" s="496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W1"/>
    </row>
    <row r="2" spans="1:23" ht="24.75" customHeight="1">
      <c r="A2" s="1"/>
      <c r="B2" s="45"/>
      <c r="C2" s="496"/>
      <c r="D2" s="318"/>
      <c r="E2" s="110"/>
      <c r="F2" s="124"/>
      <c r="G2" s="318"/>
      <c r="H2" s="62"/>
      <c r="I2" s="62"/>
      <c r="J2" s="62"/>
      <c r="K2" s="62"/>
      <c r="L2" s="62"/>
      <c r="M2" s="62"/>
      <c r="N2" s="62"/>
      <c r="O2" s="62"/>
      <c r="W2"/>
    </row>
    <row r="3" spans="1:23" ht="24" thickBot="1">
      <c r="B3" s="25" t="s">
        <v>63</v>
      </c>
      <c r="C3" s="6"/>
      <c r="D3" s="18"/>
      <c r="E3" s="40"/>
      <c r="F3" s="18"/>
      <c r="G3" s="18"/>
      <c r="H3" s="62"/>
      <c r="I3" s="62"/>
      <c r="J3" s="62"/>
      <c r="K3" s="62"/>
      <c r="L3" s="62"/>
      <c r="M3" s="62"/>
      <c r="N3" s="62"/>
      <c r="O3" s="62"/>
      <c r="W3"/>
    </row>
    <row r="4" spans="1:23" ht="19" thickTop="1" thickBot="1">
      <c r="A4" s="497" t="s">
        <v>23</v>
      </c>
      <c r="B4" s="497" t="s">
        <v>1</v>
      </c>
      <c r="C4" s="6"/>
      <c r="D4" s="18"/>
      <c r="E4" s="40"/>
      <c r="F4" s="18"/>
      <c r="G4" s="18"/>
      <c r="H4" s="14"/>
      <c r="I4" s="14"/>
      <c r="J4" s="14"/>
      <c r="K4" s="14"/>
      <c r="L4" s="14"/>
      <c r="M4" s="14"/>
      <c r="N4" s="14"/>
      <c r="O4" s="62"/>
      <c r="W4"/>
    </row>
    <row r="5" spans="1:23" ht="18" thickTop="1">
      <c r="A5" s="500">
        <v>1</v>
      </c>
      <c r="B5" s="501" t="s">
        <v>849</v>
      </c>
      <c r="C5" s="13"/>
      <c r="D5" s="18"/>
      <c r="E5" s="10"/>
      <c r="F5" s="18"/>
      <c r="G5" s="18"/>
      <c r="H5" s="62"/>
      <c r="I5" s="62"/>
      <c r="J5" s="62"/>
      <c r="K5" s="62"/>
      <c r="L5" s="62"/>
      <c r="M5" s="62"/>
      <c r="N5" s="62"/>
      <c r="O5" s="62"/>
      <c r="W5"/>
    </row>
    <row r="6" spans="1:23" ht="17">
      <c r="A6" s="504">
        <v>2</v>
      </c>
      <c r="B6" s="505" t="s">
        <v>850</v>
      </c>
      <c r="C6" s="13"/>
      <c r="D6" s="18"/>
      <c r="E6" s="10"/>
      <c r="F6" s="18"/>
      <c r="G6" s="18"/>
      <c r="H6" s="62"/>
      <c r="I6" s="62"/>
      <c r="J6" s="62"/>
      <c r="K6" s="62"/>
      <c r="L6" s="62"/>
      <c r="M6" s="62"/>
      <c r="N6" s="62"/>
      <c r="O6" s="62"/>
      <c r="W6"/>
    </row>
    <row r="7" spans="1:23" ht="17">
      <c r="A7" s="504">
        <v>3</v>
      </c>
      <c r="B7" s="505" t="s">
        <v>851</v>
      </c>
      <c r="C7" s="13"/>
      <c r="D7" s="18"/>
      <c r="E7" s="10"/>
      <c r="F7" s="18"/>
      <c r="G7" s="18"/>
      <c r="H7" s="62"/>
      <c r="I7" s="62"/>
      <c r="J7" s="62"/>
      <c r="K7" s="62"/>
      <c r="L7" s="62"/>
      <c r="M7" s="62"/>
      <c r="N7" s="62"/>
      <c r="O7" s="62"/>
      <c r="W7"/>
    </row>
    <row r="8" spans="1:23" ht="17">
      <c r="A8" s="504">
        <v>4</v>
      </c>
      <c r="B8" s="505" t="s">
        <v>852</v>
      </c>
      <c r="C8" s="13"/>
      <c r="D8" s="18"/>
      <c r="E8" s="10"/>
      <c r="F8" s="18"/>
      <c r="G8" s="18"/>
      <c r="H8" s="62"/>
      <c r="I8" s="62"/>
      <c r="J8" s="62"/>
      <c r="K8" s="62"/>
      <c r="L8" s="62"/>
      <c r="M8" s="62"/>
      <c r="N8" s="62"/>
      <c r="O8" s="62"/>
      <c r="W8"/>
    </row>
    <row r="9" spans="1:23" ht="20.25" customHeight="1">
      <c r="A9" s="504">
        <v>5</v>
      </c>
      <c r="B9" s="505" t="s">
        <v>853</v>
      </c>
      <c r="C9" s="13"/>
      <c r="D9" s="18"/>
      <c r="E9" s="10"/>
      <c r="F9" s="18"/>
      <c r="G9" s="18"/>
      <c r="H9" s="62"/>
      <c r="I9" s="62"/>
      <c r="J9" s="62"/>
      <c r="K9" s="62"/>
      <c r="L9" s="62"/>
      <c r="M9" s="62"/>
      <c r="N9" s="62"/>
      <c r="O9" s="62"/>
      <c r="W9"/>
    </row>
    <row r="10" spans="1:23" ht="17">
      <c r="A10" s="504">
        <v>6</v>
      </c>
      <c r="B10" s="505" t="s">
        <v>854</v>
      </c>
      <c r="C10" s="13"/>
      <c r="D10" s="18"/>
      <c r="E10" s="10"/>
      <c r="F10" s="18"/>
      <c r="G10" s="18"/>
      <c r="H10" s="62"/>
      <c r="I10" s="62"/>
      <c r="J10" s="62"/>
      <c r="K10" s="62"/>
      <c r="L10" s="62"/>
      <c r="M10" s="62"/>
      <c r="N10" s="62"/>
      <c r="O10" s="62"/>
      <c r="W10"/>
    </row>
    <row r="11" spans="1:23" ht="17">
      <c r="A11" s="504">
        <v>7</v>
      </c>
      <c r="B11" s="506" t="s">
        <v>855</v>
      </c>
      <c r="C11" s="13"/>
      <c r="D11" s="18"/>
      <c r="E11" s="19"/>
      <c r="F11" s="18"/>
      <c r="G11" s="18"/>
      <c r="H11" s="62"/>
      <c r="I11" s="62"/>
      <c r="J11" s="62"/>
      <c r="K11" s="62"/>
      <c r="L11" s="62"/>
      <c r="M11" s="62"/>
      <c r="N11" s="62"/>
      <c r="O11" s="62"/>
      <c r="W11"/>
    </row>
    <row r="12" spans="1:23" ht="17">
      <c r="A12" s="504">
        <v>8</v>
      </c>
      <c r="B12" s="507" t="s">
        <v>856</v>
      </c>
      <c r="C12" s="13"/>
      <c r="D12" s="18"/>
      <c r="E12" s="10"/>
      <c r="F12" s="18"/>
      <c r="G12" s="18"/>
      <c r="H12" s="62"/>
      <c r="I12" s="62"/>
      <c r="J12" s="62"/>
      <c r="K12" s="62"/>
      <c r="L12" s="62"/>
      <c r="M12" s="62"/>
      <c r="N12" s="62"/>
      <c r="O12" s="62"/>
      <c r="W12"/>
    </row>
    <row r="13" spans="1:23" ht="17">
      <c r="A13" s="504">
        <v>9</v>
      </c>
      <c r="B13" s="505" t="s">
        <v>857</v>
      </c>
      <c r="C13" s="109"/>
      <c r="D13" s="18"/>
      <c r="E13" s="10"/>
      <c r="F13" s="18"/>
      <c r="G13" s="18"/>
      <c r="H13" s="62"/>
      <c r="I13" s="62"/>
      <c r="J13" s="62"/>
      <c r="K13" s="62"/>
      <c r="L13" s="62"/>
      <c r="M13" s="62"/>
      <c r="N13" s="62"/>
      <c r="O13" s="62"/>
      <c r="W13"/>
    </row>
    <row r="14" spans="1:23" ht="17">
      <c r="A14" s="504">
        <v>10</v>
      </c>
      <c r="B14" s="505" t="s">
        <v>858</v>
      </c>
      <c r="C14" s="109"/>
      <c r="D14" s="18"/>
      <c r="E14" s="10"/>
      <c r="F14" s="18"/>
      <c r="G14" s="18"/>
      <c r="H14" s="62"/>
      <c r="I14" s="62"/>
      <c r="J14" s="62"/>
      <c r="K14" s="62"/>
      <c r="L14" s="62"/>
      <c r="M14" s="62"/>
      <c r="N14" s="62"/>
      <c r="O14" s="62"/>
      <c r="W14"/>
    </row>
    <row r="15" spans="1:23" ht="17">
      <c r="A15" s="18"/>
      <c r="B15" s="10"/>
      <c r="C15" s="14"/>
      <c r="D15" s="18"/>
      <c r="E15" s="10"/>
      <c r="F15" s="18"/>
      <c r="G15" s="18"/>
      <c r="H15" s="62"/>
      <c r="I15" s="62"/>
      <c r="J15" s="62"/>
      <c r="K15" s="62"/>
      <c r="L15" s="62"/>
      <c r="M15" s="62"/>
      <c r="N15" s="62"/>
      <c r="O15" s="127"/>
      <c r="W15"/>
    </row>
    <row r="16" spans="1:23" ht="17">
      <c r="A16" s="18"/>
      <c r="B16" s="10"/>
      <c r="C16" s="128"/>
      <c r="D16" s="18"/>
      <c r="E16" s="10"/>
      <c r="F16" s="18"/>
      <c r="G16" s="18"/>
      <c r="H16" s="62"/>
      <c r="I16" s="62"/>
      <c r="J16" s="62"/>
      <c r="K16" s="62"/>
      <c r="L16" s="62"/>
      <c r="M16" s="62"/>
      <c r="N16" s="62"/>
      <c r="O16" s="127"/>
      <c r="W16"/>
    </row>
    <row r="17" spans="1:23" ht="20.25" customHeight="1">
      <c r="A17" s="18"/>
      <c r="B17" s="10"/>
      <c r="C17" s="14"/>
      <c r="D17" s="18"/>
      <c r="E17" s="10"/>
      <c r="F17" s="18"/>
      <c r="G17" s="18"/>
      <c r="H17" s="62"/>
      <c r="I17" s="62"/>
      <c r="J17" s="62"/>
      <c r="K17" s="62"/>
      <c r="L17" s="62"/>
      <c r="M17" s="62"/>
      <c r="N17" s="62"/>
      <c r="O17" s="127"/>
      <c r="W17"/>
    </row>
    <row r="18" spans="1:23" ht="20.25" customHeight="1">
      <c r="A18" s="18"/>
      <c r="B18" s="10"/>
      <c r="C18" s="14"/>
      <c r="D18" s="18"/>
      <c r="E18" s="10"/>
      <c r="F18" s="18"/>
      <c r="G18" s="18"/>
      <c r="H18" s="62"/>
      <c r="I18" s="62"/>
      <c r="J18" s="62"/>
      <c r="K18" s="62"/>
      <c r="L18" s="62"/>
      <c r="M18" s="62"/>
      <c r="N18" s="62"/>
      <c r="O18" s="56"/>
      <c r="W18"/>
    </row>
    <row r="19" spans="1:23" ht="20.25" customHeight="1">
      <c r="A19" s="18"/>
      <c r="B19" s="10"/>
      <c r="C19" s="14"/>
      <c r="D19" s="18"/>
      <c r="E19" s="10"/>
      <c r="F19" s="18"/>
      <c r="G19" s="18"/>
      <c r="H19" s="62"/>
      <c r="I19" s="62"/>
      <c r="J19" s="62"/>
      <c r="K19" s="62"/>
      <c r="L19" s="62"/>
      <c r="M19" s="62"/>
      <c r="N19" s="62"/>
      <c r="O19" s="56"/>
      <c r="W19"/>
    </row>
    <row r="20" spans="1:23" ht="20.25" customHeight="1">
      <c r="A20" s="18"/>
      <c r="B20" s="10"/>
      <c r="C20" s="14"/>
      <c r="D20" s="18"/>
      <c r="E20" s="10"/>
      <c r="F20" s="18"/>
      <c r="G20" s="18"/>
      <c r="H20" s="62"/>
      <c r="I20" s="62"/>
      <c r="J20" s="62"/>
      <c r="K20" s="62"/>
      <c r="L20" s="62"/>
      <c r="M20" s="62"/>
      <c r="N20" s="62"/>
      <c r="O20" s="56"/>
      <c r="W20"/>
    </row>
    <row r="21" spans="1:23" ht="20.25" customHeight="1">
      <c r="A21" s="40"/>
      <c r="B21" s="40"/>
      <c r="C21" s="14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18"/>
      <c r="W21"/>
    </row>
    <row r="22" spans="1:23" ht="19.5" customHeight="1">
      <c r="A22" s="62"/>
      <c r="B22" s="62"/>
      <c r="C22" s="14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18"/>
      <c r="W22"/>
    </row>
    <row r="23" spans="1:23" ht="19.5" customHeight="1">
      <c r="A23" s="62"/>
      <c r="B23" s="62"/>
      <c r="C23" s="14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18"/>
      <c r="W23"/>
    </row>
    <row r="24" spans="1:23" ht="19.5" customHeight="1">
      <c r="A24" s="62"/>
      <c r="B24" s="62"/>
      <c r="C24" s="40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18"/>
      <c r="W24"/>
    </row>
    <row r="25" spans="1:23" ht="19.5" customHeight="1">
      <c r="A25" s="62"/>
      <c r="B25" s="62"/>
      <c r="C25" s="40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18"/>
      <c r="W25"/>
    </row>
    <row r="26" spans="1:23" ht="19.5" customHeight="1">
      <c r="A26" s="62"/>
      <c r="B26" s="62"/>
      <c r="C26" s="40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18"/>
      <c r="W26"/>
    </row>
    <row r="27" spans="1:23" ht="19.5" customHeight="1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18"/>
      <c r="W27"/>
    </row>
    <row r="28" spans="1:23" ht="19.5" customHeight="1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18"/>
      <c r="W28"/>
    </row>
    <row r="29" spans="1:23" ht="19.5" customHeight="1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18"/>
      <c r="W29"/>
    </row>
    <row r="30" spans="1:23" ht="19.5" customHeight="1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W30"/>
    </row>
    <row r="31" spans="1:23" ht="19.5" customHeight="1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W3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Tour Rankings-Comp</vt:lpstr>
      <vt:lpstr>Tour Rankings-Rec</vt:lpstr>
      <vt:lpstr>WCC Doubles</vt:lpstr>
      <vt:lpstr>WCC Singles</vt:lpstr>
      <vt:lpstr>Belleville</vt:lpstr>
      <vt:lpstr>ODCC</vt:lpstr>
      <vt:lpstr>Owen Sound</vt:lpstr>
      <vt:lpstr>Hamilton</vt:lpstr>
      <vt:lpstr>BC Doubles</vt:lpstr>
      <vt:lpstr>BC Singles</vt:lpstr>
      <vt:lpstr>London</vt:lpstr>
      <vt:lpstr>PEI Singles</vt:lpstr>
      <vt:lpstr>PEI Doubles</vt:lpstr>
      <vt:lpstr>St Jacobs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Walsh</dc:creator>
  <cp:lastModifiedBy>Nathan Walsh</cp:lastModifiedBy>
  <dcterms:created xsi:type="dcterms:W3CDTF">2020-03-22T02:09:51Z</dcterms:created>
  <dcterms:modified xsi:type="dcterms:W3CDTF">2020-05-31T03:49:56Z</dcterms:modified>
</cp:coreProperties>
</file>